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MFChart" sheetId="1" r:id="rId1"/>
    <sheet name="Categorychart" sheetId="2" r:id="rId2"/>
    <sheet name="agewisechart" sheetId="3" r:id="rId3"/>
    <sheet name="nlmasummaryassessment" sheetId="4" r:id="rId4"/>
    <sheet name="24thAug2014" sheetId="5" r:id="rId5"/>
  </sheets>
  <definedNames/>
  <calcPr fullCalcOnLoad="1"/>
</workbook>
</file>

<file path=xl/sharedStrings.xml><?xml version="1.0" encoding="utf-8"?>
<sst xmlns="http://schemas.openxmlformats.org/spreadsheetml/2006/main" count="379" uniqueCount="111">
  <si>
    <t>Total</t>
  </si>
  <si>
    <t>Phase-II 06th March 2011</t>
  </si>
  <si>
    <t xml:space="preserve">Ph-1 (Pilot) 20th Aug 2010  </t>
  </si>
  <si>
    <t>%</t>
  </si>
  <si>
    <t>Above 45</t>
  </si>
  <si>
    <t>36-45</t>
  </si>
  <si>
    <t>26-35</t>
  </si>
  <si>
    <t>15-25</t>
  </si>
  <si>
    <t>Total App.</t>
  </si>
  <si>
    <t>Assessment</t>
  </si>
  <si>
    <t>Successful</t>
  </si>
  <si>
    <t>Appeared</t>
  </si>
  <si>
    <t>Age wise learners appeared and certified in NIOS-NLMA Assessment for Basic Literacy</t>
  </si>
  <si>
    <t>Minority</t>
  </si>
  <si>
    <t>ST</t>
  </si>
  <si>
    <t>SC</t>
  </si>
  <si>
    <t>Oth. Comm.</t>
  </si>
  <si>
    <t>Category wise learners appeared and certified in NIOS-NLMA Assessment for Basic Literacy</t>
  </si>
  <si>
    <t>TOTAL</t>
  </si>
  <si>
    <t>Phase-III 20th Aug 2011</t>
  </si>
  <si>
    <t xml:space="preserve">Total </t>
  </si>
  <si>
    <t xml:space="preserve">Male </t>
  </si>
  <si>
    <t xml:space="preserve">Female </t>
  </si>
  <si>
    <t>Female</t>
  </si>
  <si>
    <t>National Institute of Open Schooling</t>
  </si>
  <si>
    <t>NIOS-NLMA Assessment of Basic Literacy under Saakshar Bharat Programme</t>
  </si>
  <si>
    <t>S. No.</t>
  </si>
  <si>
    <t>States Name</t>
  </si>
  <si>
    <t>MALE</t>
  </si>
  <si>
    <t>FEMALE</t>
  </si>
  <si>
    <t>BIHAR</t>
  </si>
  <si>
    <t>ASSAM</t>
  </si>
  <si>
    <t>GUJARAT</t>
  </si>
  <si>
    <t>MANIPUR</t>
  </si>
  <si>
    <t>KARNATAKA</t>
  </si>
  <si>
    <t>ANDHRA PRADESH</t>
  </si>
  <si>
    <t>DELHI</t>
  </si>
  <si>
    <t>RAJASTHAN</t>
  </si>
  <si>
    <t xml:space="preserve">Phase-IV18th March 2012 </t>
  </si>
  <si>
    <t xml:space="preserve">Phase-V        26th Aug 2012 </t>
  </si>
  <si>
    <t>Phase-VI       17th Mar 2013</t>
  </si>
  <si>
    <t>Others</t>
  </si>
  <si>
    <t>Phase-VII       25th Aug 2013</t>
  </si>
  <si>
    <t>Male</t>
  </si>
  <si>
    <t>Category</t>
  </si>
  <si>
    <t>% Successful out  of total successful</t>
  </si>
  <si>
    <t xml:space="preserve">             GRAND TOTAL</t>
  </si>
  <si>
    <t>MINORITY</t>
  </si>
  <si>
    <t>OTHERS</t>
  </si>
  <si>
    <t>SC%</t>
  </si>
  <si>
    <t>ST%</t>
  </si>
  <si>
    <t>OTHERS%</t>
  </si>
  <si>
    <t>MINORITY%</t>
  </si>
  <si>
    <t>SRNO</t>
  </si>
  <si>
    <t>Summary Statistics for Graph</t>
  </si>
  <si>
    <t>Gender</t>
  </si>
  <si>
    <t>Age Range</t>
  </si>
  <si>
    <t>HARYANA</t>
  </si>
  <si>
    <t>TAMILNADU</t>
  </si>
  <si>
    <t>Phase-VIII 09th Mar 2014</t>
  </si>
  <si>
    <t>JHARKHAND</t>
  </si>
  <si>
    <t>ODISHA</t>
  </si>
  <si>
    <t>MADHYA PRADESH</t>
  </si>
  <si>
    <t>TRIPURA</t>
  </si>
  <si>
    <t>UTTAR PRADESH</t>
  </si>
  <si>
    <t>WEST BENGAL</t>
  </si>
  <si>
    <t>APPEARED</t>
  </si>
  <si>
    <t>SUCCESSFUL</t>
  </si>
  <si>
    <t xml:space="preserve"> </t>
  </si>
  <si>
    <t>App %</t>
  </si>
  <si>
    <t>Ph-VI 17th Mar 2013</t>
  </si>
  <si>
    <t>Ph-VII 25th Aug 2013</t>
  </si>
  <si>
    <t>Ph-VIII 09th Mar 2014</t>
  </si>
  <si>
    <t>Ph-II 06th March 2011</t>
  </si>
  <si>
    <t>Ph-III 20th Aug 2011</t>
  </si>
  <si>
    <t xml:space="preserve">Ph-IV18th March 2012 </t>
  </si>
  <si>
    <t xml:space="preserve">Ph-V 26th Aug 2012 </t>
  </si>
  <si>
    <t xml:space="preserve">Ph-1 20th Aug 2010  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</si>
  <si>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</si>
  <si>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</si>
  <si>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</si>
  <si>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</si>
  <si>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Success%</t>
  </si>
  <si>
    <t>Success % out of Total</t>
  </si>
  <si>
    <t>Ph-IX 24th Aug 2014</t>
  </si>
  <si>
    <t>ARUNACHAL PRADE</t>
  </si>
  <si>
    <t>CHHATTISHGARH</t>
  </si>
  <si>
    <t>HIMACHAL PRADES</t>
  </si>
  <si>
    <t>J&amp;K</t>
  </si>
  <si>
    <t>SIKKIM</t>
  </si>
  <si>
    <t>TELANGANA</t>
  </si>
  <si>
    <t>UTTARAKHAND</t>
  </si>
  <si>
    <t>STATE_NM</t>
  </si>
  <si>
    <t xml:space="preserve">TOTAL                   </t>
  </si>
  <si>
    <t>Summary status of the Nine Assessment for  Basic Literacy Programme of Saakshar Bharat Programme</t>
  </si>
  <si>
    <t>MAHARASHTRA</t>
  </si>
  <si>
    <t>15.30.</t>
  </si>
  <si>
    <t>MEGHALAY</t>
  </si>
  <si>
    <t>NAGALAND</t>
  </si>
  <si>
    <t>Result Status Of Data Of NLMA Assessment Held on  24th AUGUST 2014         Gender wise</t>
  </si>
  <si>
    <t>Status Of Data Of NLMA Exam Dated  24TH AUGUST 2014        Category wise</t>
  </si>
  <si>
    <t>STATE</t>
  </si>
  <si>
    <t xml:space="preserve">AGE (15-25) </t>
  </si>
  <si>
    <t xml:space="preserve">AGE (26-35) </t>
  </si>
  <si>
    <t xml:space="preserve">AGE (36-45) </t>
  </si>
  <si>
    <t xml:space="preserve">AGE (46 - Above) </t>
  </si>
  <si>
    <t>MEGHALAYA</t>
  </si>
  <si>
    <t>Status Of Data Of NLMA Exam Dated  24TH AUGUST 2014        Age wise</t>
  </si>
  <si>
    <t>APP</t>
  </si>
  <si>
    <t>PASS</t>
  </si>
  <si>
    <t>PASS%</t>
  </si>
</sst>
</file>

<file path=xl/styles.xml><?xml version="1.0" encoding="utf-8"?>
<styleSheet xmlns="http://schemas.openxmlformats.org/spreadsheetml/2006/main">
  <numFmts count="8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4"/>
      <color indexed="8"/>
      <name val="Calibri"/>
      <family val="0"/>
    </font>
    <font>
      <b/>
      <sz val="12.8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u val="single"/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.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0"/>
      <color rgb="FFFF0000"/>
      <name val="Arial"/>
      <family val="2"/>
    </font>
    <font>
      <b/>
      <u val="single"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9" fontId="4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 readingOrder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 readingOrder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left" wrapText="1" readingOrder="1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 readingOrder="1"/>
    </xf>
    <xf numFmtId="0" fontId="3" fillId="0" borderId="12" xfId="0" applyFont="1" applyBorder="1" applyAlignment="1">
      <alignment horizontal="center" wrapText="1" readingOrder="1"/>
    </xf>
    <xf numFmtId="0" fontId="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 wrapText="1" readingOrder="1"/>
    </xf>
    <xf numFmtId="0" fontId="3" fillId="0" borderId="0" xfId="0" applyFont="1" applyBorder="1" applyAlignment="1">
      <alignment horizontal="center" wrapText="1" readingOrder="1"/>
    </xf>
    <xf numFmtId="2" fontId="3" fillId="0" borderId="0" xfId="0" applyNumberFormat="1" applyFont="1" applyBorder="1" applyAlignment="1">
      <alignment horizontal="center" wrapText="1" readingOrder="1"/>
    </xf>
    <xf numFmtId="0" fontId="60" fillId="0" borderId="0" xfId="0" applyFont="1" applyBorder="1" applyAlignment="1">
      <alignment horizontal="center" wrapText="1" readingOrder="1"/>
    </xf>
    <xf numFmtId="2" fontId="3" fillId="0" borderId="0" xfId="0" applyNumberFormat="1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57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2" fontId="34" fillId="33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57" fillId="33" borderId="16" xfId="0" applyFont="1" applyFill="1" applyBorder="1" applyAlignment="1" applyProtection="1">
      <alignment horizontal="center"/>
      <protection locked="0"/>
    </xf>
    <xf numFmtId="0" fontId="57" fillId="33" borderId="17" xfId="0" applyFont="1" applyFill="1" applyBorder="1" applyAlignment="1" applyProtection="1">
      <alignment/>
      <protection locked="0"/>
    </xf>
    <xf numFmtId="0" fontId="34" fillId="33" borderId="14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57" fillId="0" borderId="0" xfId="0" applyFont="1" applyBorder="1" applyAlignment="1">
      <alignment/>
    </xf>
    <xf numFmtId="0" fontId="61" fillId="34" borderId="10" xfId="0" applyFont="1" applyFill="1" applyBorder="1" applyAlignment="1">
      <alignment horizontal="left"/>
    </xf>
    <xf numFmtId="2" fontId="0" fillId="35" borderId="10" xfId="0" applyNumberForma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 readingOrder="1"/>
    </xf>
    <xf numFmtId="0" fontId="3" fillId="0" borderId="19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 readingOrder="1"/>
    </xf>
    <xf numFmtId="0" fontId="5" fillId="0" borderId="11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readingOrder="1"/>
    </xf>
    <xf numFmtId="0" fontId="5" fillId="0" borderId="18" xfId="0" applyFont="1" applyBorder="1" applyAlignment="1">
      <alignment horizontal="left" wrapText="1" readingOrder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10" fillId="0" borderId="22" xfId="0" applyFont="1" applyFill="1" applyBorder="1" applyAlignment="1">
      <alignment/>
    </xf>
    <xf numFmtId="2" fontId="10" fillId="0" borderId="22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59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57" fillId="0" borderId="14" xfId="0" applyFont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2" xfId="0" applyFont="1" applyBorder="1" applyAlignment="1">
      <alignment horizontal="left" wrapText="1" readingOrder="1"/>
    </xf>
    <xf numFmtId="0" fontId="3" fillId="0" borderId="24" xfId="0" applyFont="1" applyBorder="1" applyAlignment="1">
      <alignment horizontal="left" wrapText="1" readingOrder="1"/>
    </xf>
    <xf numFmtId="2" fontId="3" fillId="0" borderId="10" xfId="0" applyNumberFormat="1" applyFont="1" applyBorder="1" applyAlignment="1">
      <alignment horizontal="center" wrapText="1" readingOrder="1"/>
    </xf>
    <xf numFmtId="0" fontId="60" fillId="0" borderId="10" xfId="0" applyFont="1" applyBorder="1" applyAlignment="1">
      <alignment horizontal="center" wrapText="1" readingOrder="1"/>
    </xf>
    <xf numFmtId="0" fontId="57" fillId="0" borderId="1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0" xfId="0" applyNumberFormat="1" applyFont="1" applyBorder="1" applyAlignment="1">
      <alignment/>
    </xf>
    <xf numFmtId="0" fontId="57" fillId="0" borderId="10" xfId="0" applyNumberFormat="1" applyFont="1" applyFill="1" applyBorder="1" applyAlignment="1">
      <alignment/>
    </xf>
    <xf numFmtId="0" fontId="36" fillId="33" borderId="10" xfId="0" applyNumberFormat="1" applyFont="1" applyFill="1" applyBorder="1" applyAlignment="1">
      <alignment/>
    </xf>
    <xf numFmtId="0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1" fillId="0" borderId="0" xfId="0" applyFont="1" applyBorder="1" applyAlignment="1">
      <alignment horizontal="left"/>
    </xf>
    <xf numFmtId="0" fontId="36" fillId="35" borderId="10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wrapText="1" readingOrder="1"/>
    </xf>
    <xf numFmtId="0" fontId="5" fillId="0" borderId="15" xfId="0" applyFont="1" applyFill="1" applyBorder="1" applyAlignment="1">
      <alignment horizontal="center" wrapText="1" readingOrder="1"/>
    </xf>
    <xf numFmtId="0" fontId="8" fillId="0" borderId="0" xfId="0" applyFont="1" applyBorder="1" applyAlignment="1">
      <alignment horizontal="left" readingOrder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wrapText="1" readingOrder="1"/>
    </xf>
    <xf numFmtId="0" fontId="3" fillId="0" borderId="26" xfId="0" applyFont="1" applyBorder="1" applyAlignment="1">
      <alignment horizontal="center" wrapText="1" readingOrder="1"/>
    </xf>
    <xf numFmtId="0" fontId="3" fillId="0" borderId="27" xfId="0" applyFont="1" applyBorder="1" applyAlignment="1">
      <alignment horizontal="center" wrapText="1" readingOrder="1"/>
    </xf>
    <xf numFmtId="0" fontId="3" fillId="0" borderId="28" xfId="0" applyFont="1" applyBorder="1" applyAlignment="1">
      <alignment horizontal="center" wrapText="1" readingOrder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57" fillId="33" borderId="30" xfId="0" applyFont="1" applyFill="1" applyBorder="1" applyAlignment="1">
      <alignment horizontal="center"/>
    </xf>
    <xf numFmtId="0" fontId="57" fillId="33" borderId="31" xfId="0" applyFont="1" applyFill="1" applyBorder="1" applyAlignment="1">
      <alignment horizontal="center"/>
    </xf>
    <xf numFmtId="0" fontId="57" fillId="33" borderId="3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NIOS-NLMA Basic Literacy Programme Under Saakshar Bharat 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Gender wise Learners Appeared &amp; Certified As on August 2014</a:t>
            </a:r>
          </a:p>
        </c:rich>
      </c:tx>
      <c:layout>
        <c:manualLayout>
          <c:xMode val="factor"/>
          <c:yMode val="factor"/>
          <c:x val="-0.03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2175"/>
          <c:w val="0.839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nlmasummaryassessment!$B$47</c:f>
              <c:strCache>
                <c:ptCount val="1"/>
                <c:pt idx="0">
                  <c:v>Appeared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30813798 (71.74%)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12129909 (28.26%)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nlmasummaryassessment!$A$48:$A$50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nlmasummaryassessment!$B$48:$B$50</c:f>
              <c:numCache>
                <c:ptCount val="3"/>
                <c:pt idx="0">
                  <c:v>12147027</c:v>
                </c:pt>
                <c:pt idx="1">
                  <c:v>30839583</c:v>
                </c:pt>
                <c:pt idx="2">
                  <c:v>42986610</c:v>
                </c:pt>
              </c:numCache>
            </c:numRef>
          </c:val>
        </c:ser>
        <c:ser>
          <c:idx val="1"/>
          <c:order val="1"/>
          <c:tx>
            <c:strRef>
              <c:f>nlmasummaryassessment!$C$47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22514572 (73.06%)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8874334 (73.16%)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31388906  (73.09%)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nlmasummaryassessment!$A$48:$A$50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nlmasummaryassessment!$C$48:$C$50</c:f>
              <c:numCache>
                <c:ptCount val="3"/>
                <c:pt idx="0">
                  <c:v>8886244</c:v>
                </c:pt>
                <c:pt idx="1">
                  <c:v>22532784</c:v>
                </c:pt>
                <c:pt idx="2">
                  <c:v>31419028</c:v>
                </c:pt>
              </c:numCache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0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5675"/>
          <c:w val="0.108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NIOS-NLMA Basic Literacy Programme Under Saakshar Bharat Programme Category wise Appeared &amp; Certified As on August 2014</a:t>
            </a:r>
          </a:p>
        </c:rich>
      </c:tx>
      <c:layout>
        <c:manualLayout>
          <c:xMode val="factor"/>
          <c:yMode val="factor"/>
          <c:x val="-0.01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2175"/>
          <c:w val="0.854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nlmasummaryassessment!$B$52</c:f>
              <c:strCache>
                <c:ptCount val="1"/>
                <c:pt idx="0">
                  <c:v>Appeared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9361308  (23.88%)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5179237  (13.21%)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3331812  (8.50%)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21321551  (54.40%)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nlmasummaryassessment!$A$53:$A$56</c:f>
              <c:strCache>
                <c:ptCount val="4"/>
                <c:pt idx="0">
                  <c:v>SC</c:v>
                </c:pt>
                <c:pt idx="1">
                  <c:v>ST</c:v>
                </c:pt>
                <c:pt idx="2">
                  <c:v>Minority</c:v>
                </c:pt>
                <c:pt idx="3">
                  <c:v>Others</c:v>
                </c:pt>
              </c:strCache>
            </c:strRef>
          </c:cat>
          <c:val>
            <c:numRef>
              <c:f>nlmasummaryassessment!$B$53:$B$56</c:f>
              <c:numCache>
                <c:ptCount val="4"/>
                <c:pt idx="0">
                  <c:v>10327303</c:v>
                </c:pt>
                <c:pt idx="1">
                  <c:v>5770112</c:v>
                </c:pt>
                <c:pt idx="2">
                  <c:v>3637696</c:v>
                </c:pt>
                <c:pt idx="3">
                  <c:v>23251499</c:v>
                </c:pt>
              </c:numCache>
            </c:numRef>
          </c:val>
        </c:ser>
        <c:ser>
          <c:idx val="1"/>
          <c:order val="1"/>
          <c:tx>
            <c:strRef>
              <c:f>nlmasummaryassessment!$C$52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6704418 (71.62%)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3628943 (70.07%)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2347051 (70.44%)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15931376  (74.72%)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nlmasummaryassessment!$A$53:$A$56</c:f>
              <c:strCache>
                <c:ptCount val="4"/>
                <c:pt idx="0">
                  <c:v>SC</c:v>
                </c:pt>
                <c:pt idx="1">
                  <c:v>ST</c:v>
                </c:pt>
                <c:pt idx="2">
                  <c:v>Minority</c:v>
                </c:pt>
                <c:pt idx="3">
                  <c:v>Others</c:v>
                </c:pt>
              </c:strCache>
            </c:strRef>
          </c:cat>
          <c:val>
            <c:numRef>
              <c:f>nlmasummaryassessment!$C$53:$C$56</c:f>
              <c:numCache>
                <c:ptCount val="4"/>
                <c:pt idx="0">
                  <c:v>7407864</c:v>
                </c:pt>
                <c:pt idx="1">
                  <c:v>4061506</c:v>
                </c:pt>
                <c:pt idx="2">
                  <c:v>2573018</c:v>
                </c:pt>
                <c:pt idx="3">
                  <c:v>17376640</c:v>
                </c:pt>
              </c:numCache>
            </c:numRef>
          </c:val>
        </c:ser>
        <c:axId val="20208095"/>
        <c:axId val="47655128"/>
      </c:bar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75"/>
          <c:y val="0.46075"/>
          <c:w val="0.094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NIOS-NLMA Basic Literacy Programme Under Saakshar Bharat Programme Age wise Appeared &amp; Certified As on August 2014</a:t>
            </a:r>
          </a:p>
        </c:rich>
      </c:tx>
      <c:layout>
        <c:manualLayout>
          <c:xMode val="factor"/>
          <c:yMode val="factor"/>
          <c:x val="0.077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2175"/>
          <c:w val="0.830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nlmasummaryassessment!$B$60</c:f>
              <c:strCache>
                <c:ptCount val="1"/>
                <c:pt idx="0">
                  <c:v>Appeared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nlmasummaryassessment!$A$61:$A$64</c:f>
              <c:strCache>
                <c:ptCount val="4"/>
                <c:pt idx="0">
                  <c:v>15-25</c:v>
                </c:pt>
                <c:pt idx="1">
                  <c:v>26-35</c:v>
                </c:pt>
                <c:pt idx="2">
                  <c:v>36-45</c:v>
                </c:pt>
                <c:pt idx="3">
                  <c:v>Above 45</c:v>
                </c:pt>
              </c:strCache>
            </c:strRef>
          </c:cat>
          <c:val>
            <c:numRef>
              <c:f>nlmasummaryassessment!$B$61:$B$64</c:f>
              <c:numCache>
                <c:ptCount val="4"/>
                <c:pt idx="0">
                  <c:v>9460155</c:v>
                </c:pt>
                <c:pt idx="1">
                  <c:v>15710196</c:v>
                </c:pt>
                <c:pt idx="2">
                  <c:v>10927760</c:v>
                </c:pt>
                <c:pt idx="3">
                  <c:v>6888499</c:v>
                </c:pt>
              </c:numCache>
            </c:numRef>
          </c:val>
        </c:ser>
        <c:ser>
          <c:idx val="1"/>
          <c:order val="1"/>
          <c:tx>
            <c:strRef>
              <c:f>nlmasummaryassessment!$C$60</c:f>
              <c:strCache>
                <c:ptCount val="1"/>
                <c:pt idx="0">
                  <c:v>Successful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nlmasummaryassessment!$A$61:$A$64</c:f>
              <c:strCache>
                <c:ptCount val="4"/>
                <c:pt idx="0">
                  <c:v>15-25</c:v>
                </c:pt>
                <c:pt idx="1">
                  <c:v>26-35</c:v>
                </c:pt>
                <c:pt idx="2">
                  <c:v>36-45</c:v>
                </c:pt>
                <c:pt idx="3">
                  <c:v>Above 45</c:v>
                </c:pt>
              </c:strCache>
            </c:strRef>
          </c:cat>
          <c:val>
            <c:numRef>
              <c:f>nlmasummaryassessment!$C$61:$C$64</c:f>
              <c:numCache>
                <c:ptCount val="4"/>
                <c:pt idx="0">
                  <c:v>7069915</c:v>
                </c:pt>
                <c:pt idx="1">
                  <c:v>11465658</c:v>
                </c:pt>
                <c:pt idx="2">
                  <c:v>7920472</c:v>
                </c:pt>
                <c:pt idx="3">
                  <c:v>4962983</c:v>
                </c:pt>
              </c:numCache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29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45375"/>
          <c:w val="0.117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0.2375</cdr:x>
      <cdr:y>0.184</cdr:y>
    </cdr:from>
    <cdr:to>
      <cdr:x>0.61075</cdr:x>
      <cdr:y>0.391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71575"/>
          <a:ext cx="326707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0.17525</cdr:y>
    </cdr:from>
    <cdr:to>
      <cdr:x>0.64525</cdr:x>
      <cdr:y>0.435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1114425"/>
          <a:ext cx="3438525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zoomScalePageLayoutView="0" workbookViewId="0" topLeftCell="A46">
      <selection activeCell="B67" sqref="B67"/>
    </sheetView>
  </sheetViews>
  <sheetFormatPr defaultColWidth="9.140625" defaultRowHeight="12.75"/>
  <cols>
    <col min="1" max="1" width="11.140625" style="0" customWidth="1"/>
    <col min="2" max="2" width="8.7109375" style="0" customWidth="1"/>
    <col min="3" max="3" width="9.28125" style="0" customWidth="1"/>
    <col min="4" max="4" width="9.57421875" style="0" customWidth="1"/>
    <col min="5" max="6" width="9.00390625" style="0" customWidth="1"/>
    <col min="7" max="7" width="9.421875" style="0" customWidth="1"/>
    <col min="8" max="8" width="6.140625" style="0" customWidth="1"/>
    <col min="9" max="9" width="8.57421875" style="0" customWidth="1"/>
    <col min="10" max="10" width="6.140625" style="0" customWidth="1"/>
    <col min="11" max="11" width="8.8515625" style="0" customWidth="1"/>
    <col min="12" max="12" width="5.7109375" style="0" customWidth="1"/>
    <col min="13" max="13" width="9.140625" style="0" customWidth="1"/>
    <col min="14" max="14" width="5.28125" style="0" customWidth="1"/>
    <col min="15" max="15" width="7.8515625" style="0" customWidth="1"/>
    <col min="16" max="16" width="5.28125" style="0" customWidth="1"/>
    <col min="17" max="17" width="8.7109375" style="0" customWidth="1"/>
    <col min="18" max="18" width="5.57421875" style="0" customWidth="1"/>
    <col min="19" max="19" width="7.7109375" style="0" customWidth="1"/>
    <col min="20" max="20" width="5.421875" style="0" customWidth="1"/>
  </cols>
  <sheetData>
    <row r="2" ht="20.25">
      <c r="C2" s="37" t="s">
        <v>24</v>
      </c>
    </row>
    <row r="3" spans="1:18" ht="16.5">
      <c r="A3" s="119" t="s">
        <v>94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120"/>
      <c r="Q3" s="120"/>
      <c r="R3" s="13"/>
    </row>
    <row r="4" spans="1:18" ht="26.25">
      <c r="A4" s="26" t="s">
        <v>9</v>
      </c>
      <c r="B4" s="121" t="s">
        <v>11</v>
      </c>
      <c r="C4" s="122"/>
      <c r="D4" s="122"/>
      <c r="E4" s="122"/>
      <c r="F4" s="123"/>
      <c r="G4" s="121" t="s">
        <v>10</v>
      </c>
      <c r="H4" s="122"/>
      <c r="I4" s="122"/>
      <c r="J4" s="122"/>
      <c r="K4" s="122"/>
      <c r="L4" s="124"/>
      <c r="M4" s="13"/>
      <c r="N4" s="13"/>
      <c r="O4" s="13"/>
      <c r="P4" s="13"/>
      <c r="Q4" s="13"/>
      <c r="R4" s="13"/>
    </row>
    <row r="5" spans="1:18" ht="18">
      <c r="A5" s="26"/>
      <c r="B5" s="25" t="s">
        <v>23</v>
      </c>
      <c r="C5" s="25" t="s">
        <v>3</v>
      </c>
      <c r="D5" s="25" t="s">
        <v>21</v>
      </c>
      <c r="E5" s="25" t="s">
        <v>3</v>
      </c>
      <c r="F5" s="25" t="s">
        <v>20</v>
      </c>
      <c r="G5" s="25" t="s">
        <v>22</v>
      </c>
      <c r="H5" s="25" t="s">
        <v>3</v>
      </c>
      <c r="I5" s="25" t="s">
        <v>21</v>
      </c>
      <c r="J5" s="25" t="s">
        <v>3</v>
      </c>
      <c r="K5" s="36" t="s">
        <v>20</v>
      </c>
      <c r="L5" s="35" t="s">
        <v>3</v>
      </c>
      <c r="M5" s="32"/>
      <c r="N5" s="32"/>
      <c r="O5" s="32"/>
      <c r="P5" s="32"/>
      <c r="Q5" s="32"/>
      <c r="R5" s="32"/>
    </row>
    <row r="6" spans="1:18" ht="27" customHeight="1">
      <c r="A6" s="78" t="s">
        <v>77</v>
      </c>
      <c r="B6" s="25">
        <v>324317</v>
      </c>
      <c r="C6" s="25">
        <v>62.56</v>
      </c>
      <c r="D6" s="25">
        <v>194068</v>
      </c>
      <c r="E6" s="25">
        <v>37.44</v>
      </c>
      <c r="F6" s="25">
        <v>518385</v>
      </c>
      <c r="G6" s="25">
        <v>212303</v>
      </c>
      <c r="H6" s="25">
        <v>65.46</v>
      </c>
      <c r="I6" s="25">
        <v>122202</v>
      </c>
      <c r="J6" s="25">
        <v>62.97</v>
      </c>
      <c r="K6" s="36">
        <v>334505</v>
      </c>
      <c r="L6" s="35">
        <v>64.53</v>
      </c>
      <c r="M6" s="48"/>
      <c r="N6" s="32"/>
      <c r="O6" s="32"/>
      <c r="P6" s="34"/>
      <c r="Q6" s="32"/>
      <c r="R6" s="34"/>
    </row>
    <row r="7" spans="1:18" ht="25.5" customHeight="1">
      <c r="A7" s="78" t="s">
        <v>73</v>
      </c>
      <c r="B7" s="25">
        <v>3568686</v>
      </c>
      <c r="C7" s="25">
        <v>81.88</v>
      </c>
      <c r="D7" s="25">
        <v>789924</v>
      </c>
      <c r="E7" s="25">
        <v>18.12</v>
      </c>
      <c r="F7" s="25">
        <v>4358610</v>
      </c>
      <c r="G7" s="25">
        <v>2517581</v>
      </c>
      <c r="H7" s="25">
        <v>70.55</v>
      </c>
      <c r="I7" s="25">
        <v>585284</v>
      </c>
      <c r="J7" s="25">
        <v>74.09</v>
      </c>
      <c r="K7" s="36">
        <v>3102865</v>
      </c>
      <c r="L7" s="35">
        <v>71.19</v>
      </c>
      <c r="M7" s="48"/>
      <c r="N7" s="32"/>
      <c r="O7" s="32"/>
      <c r="P7" s="34"/>
      <c r="Q7" s="32"/>
      <c r="R7" s="34"/>
    </row>
    <row r="8" spans="1:18" ht="27.75" customHeight="1">
      <c r="A8" s="78" t="s">
        <v>74</v>
      </c>
      <c r="B8" s="25">
        <v>3020576</v>
      </c>
      <c r="C8" s="25">
        <v>65.55</v>
      </c>
      <c r="D8" s="25">
        <v>1587763</v>
      </c>
      <c r="E8" s="25">
        <v>34.45</v>
      </c>
      <c r="F8" s="25">
        <v>4608339</v>
      </c>
      <c r="G8" s="25">
        <v>2057992</v>
      </c>
      <c r="H8" s="25">
        <v>68.13</v>
      </c>
      <c r="I8" s="25">
        <v>1125147</v>
      </c>
      <c r="J8" s="25">
        <v>70.86</v>
      </c>
      <c r="K8" s="36">
        <v>3183139</v>
      </c>
      <c r="L8" s="35">
        <v>69.07</v>
      </c>
      <c r="M8" s="48"/>
      <c r="N8" s="32"/>
      <c r="O8" s="32"/>
      <c r="P8" s="34"/>
      <c r="Q8" s="32"/>
      <c r="R8" s="34"/>
    </row>
    <row r="9" spans="1:18" ht="25.5" customHeight="1">
      <c r="A9" s="78" t="s">
        <v>75</v>
      </c>
      <c r="B9" s="30">
        <v>7629075</v>
      </c>
      <c r="C9" s="24">
        <f aca="true" t="shared" si="0" ref="C9:C15">+B9/F9*100</f>
        <v>71.31604907550387</v>
      </c>
      <c r="D9" s="30">
        <v>3068482</v>
      </c>
      <c r="E9" s="24">
        <f aca="true" t="shared" si="1" ref="E9:E15">+D9/F9*100</f>
        <v>28.683950924496127</v>
      </c>
      <c r="F9" s="25">
        <f aca="true" t="shared" si="2" ref="F9:F14">+B9+D9</f>
        <v>10697557</v>
      </c>
      <c r="G9" s="30">
        <v>5801030</v>
      </c>
      <c r="H9" s="24">
        <f aca="true" t="shared" si="3" ref="H9:H15">+G9/B9*100</f>
        <v>76.03844502773927</v>
      </c>
      <c r="I9" s="30">
        <v>2219921</v>
      </c>
      <c r="J9" s="24">
        <f aca="true" t="shared" si="4" ref="J9:J15">+I9/D9*100</f>
        <v>72.34590263198545</v>
      </c>
      <c r="K9" s="29">
        <f aca="true" t="shared" si="5" ref="K9:K14">+G9+I9</f>
        <v>8020951</v>
      </c>
      <c r="L9" s="23">
        <f aca="true" t="shared" si="6" ref="L9:L15">+K9/F9*100</f>
        <v>74.97927797907504</v>
      </c>
      <c r="M9" s="32"/>
      <c r="N9" s="32"/>
      <c r="O9" s="32"/>
      <c r="P9" s="33"/>
      <c r="Q9" s="32"/>
      <c r="R9" s="31"/>
    </row>
    <row r="10" spans="1:18" ht="24.75" customHeight="1">
      <c r="A10" s="78" t="s">
        <v>76</v>
      </c>
      <c r="B10" s="30">
        <v>2678179</v>
      </c>
      <c r="C10" s="24">
        <f t="shared" si="0"/>
        <v>71.91474027436942</v>
      </c>
      <c r="D10" s="30">
        <v>1045924</v>
      </c>
      <c r="E10" s="24">
        <f t="shared" si="1"/>
        <v>28.085259725630575</v>
      </c>
      <c r="F10" s="25">
        <f t="shared" si="2"/>
        <v>3724103</v>
      </c>
      <c r="G10" s="30">
        <v>1935470</v>
      </c>
      <c r="H10" s="24">
        <f t="shared" si="3"/>
        <v>72.26813443014825</v>
      </c>
      <c r="I10" s="30">
        <v>764145</v>
      </c>
      <c r="J10" s="24">
        <f t="shared" si="4"/>
        <v>73.059323621984</v>
      </c>
      <c r="K10" s="29">
        <f t="shared" si="5"/>
        <v>2699615</v>
      </c>
      <c r="L10" s="23">
        <f t="shared" si="6"/>
        <v>72.49034196959644</v>
      </c>
      <c r="M10" s="28"/>
      <c r="N10" s="28"/>
      <c r="O10" s="28"/>
      <c r="P10" s="13"/>
      <c r="Q10" s="28"/>
      <c r="R10" s="27"/>
    </row>
    <row r="11" spans="1:18" ht="24.75">
      <c r="A11" s="81" t="s">
        <v>70</v>
      </c>
      <c r="B11" s="72">
        <v>3886570</v>
      </c>
      <c r="C11" s="73">
        <f t="shared" si="0"/>
        <v>72.14854554567563</v>
      </c>
      <c r="D11" s="72">
        <v>1500330</v>
      </c>
      <c r="E11" s="73">
        <f t="shared" si="1"/>
        <v>27.851454454324383</v>
      </c>
      <c r="F11" s="74">
        <f t="shared" si="2"/>
        <v>5386900</v>
      </c>
      <c r="G11" s="72">
        <v>2836790</v>
      </c>
      <c r="H11" s="73">
        <f t="shared" si="3"/>
        <v>72.98955119810012</v>
      </c>
      <c r="I11" s="72">
        <v>1122309</v>
      </c>
      <c r="J11" s="73">
        <f t="shared" si="4"/>
        <v>74.80414308852052</v>
      </c>
      <c r="K11" s="75">
        <f t="shared" si="5"/>
        <v>3959099</v>
      </c>
      <c r="L11" s="76">
        <f t="shared" si="6"/>
        <v>73.49494143199242</v>
      </c>
      <c r="M11" s="28"/>
      <c r="N11" s="28"/>
      <c r="O11" s="28"/>
      <c r="P11" s="13"/>
      <c r="Q11" s="28"/>
      <c r="R11" s="27"/>
    </row>
    <row r="12" spans="1:18" ht="27" customHeight="1">
      <c r="A12" s="20" t="s">
        <v>71</v>
      </c>
      <c r="B12" s="11">
        <v>3268074</v>
      </c>
      <c r="C12" s="23">
        <f t="shared" si="0"/>
        <v>70.59476906334224</v>
      </c>
      <c r="D12" s="11">
        <v>1361269</v>
      </c>
      <c r="E12" s="23">
        <f t="shared" si="1"/>
        <v>29.405230936657752</v>
      </c>
      <c r="F12" s="35">
        <f t="shared" si="2"/>
        <v>4629343</v>
      </c>
      <c r="G12" s="11">
        <v>2412333</v>
      </c>
      <c r="H12" s="23">
        <f t="shared" si="3"/>
        <v>73.81512780922341</v>
      </c>
      <c r="I12" s="11">
        <v>1023497</v>
      </c>
      <c r="J12" s="23">
        <f t="shared" si="4"/>
        <v>75.18697626993635</v>
      </c>
      <c r="K12" s="11">
        <f t="shared" si="5"/>
        <v>3435830</v>
      </c>
      <c r="L12" s="23">
        <f t="shared" si="6"/>
        <v>74.21852301719703</v>
      </c>
      <c r="M12" s="28"/>
      <c r="N12" s="28"/>
      <c r="O12" s="28"/>
      <c r="P12" s="13"/>
      <c r="Q12" s="28"/>
      <c r="R12" s="27"/>
    </row>
    <row r="13" spans="1:18" ht="25.5" customHeight="1">
      <c r="A13" s="20" t="s">
        <v>72</v>
      </c>
      <c r="B13" s="11">
        <v>3772853</v>
      </c>
      <c r="C13" s="23">
        <f t="shared" si="0"/>
        <v>71.38380041121547</v>
      </c>
      <c r="D13" s="11">
        <v>1512454</v>
      </c>
      <c r="E13" s="23">
        <f t="shared" si="1"/>
        <v>28.61619958878453</v>
      </c>
      <c r="F13" s="35">
        <f t="shared" si="2"/>
        <v>5285307</v>
      </c>
      <c r="G13" s="11">
        <v>2771483</v>
      </c>
      <c r="H13" s="23">
        <f t="shared" si="3"/>
        <v>73.45854715251296</v>
      </c>
      <c r="I13" s="11">
        <v>1114101</v>
      </c>
      <c r="J13" s="23">
        <f t="shared" si="4"/>
        <v>73.6618105410148</v>
      </c>
      <c r="K13" s="11">
        <f t="shared" si="5"/>
        <v>3885584</v>
      </c>
      <c r="L13" s="23">
        <f t="shared" si="6"/>
        <v>73.51671340945758</v>
      </c>
      <c r="M13" s="28"/>
      <c r="N13" s="28"/>
      <c r="O13" s="28"/>
      <c r="P13" s="13"/>
      <c r="Q13" s="28"/>
      <c r="R13" s="27"/>
    </row>
    <row r="14" spans="1:18" ht="25.5" customHeight="1">
      <c r="A14" s="102" t="s">
        <v>84</v>
      </c>
      <c r="B14" s="11">
        <v>2691253</v>
      </c>
      <c r="C14" s="23">
        <f t="shared" si="0"/>
        <v>71.23361529417433</v>
      </c>
      <c r="D14" s="11">
        <v>1086813</v>
      </c>
      <c r="E14" s="23">
        <f t="shared" si="1"/>
        <v>28.766384705825683</v>
      </c>
      <c r="F14" s="35">
        <f t="shared" si="2"/>
        <v>3778066</v>
      </c>
      <c r="G14" s="11">
        <v>1987802</v>
      </c>
      <c r="H14" s="23">
        <f t="shared" si="3"/>
        <v>73.86158046084853</v>
      </c>
      <c r="I14" s="11">
        <v>809638</v>
      </c>
      <c r="J14" s="23">
        <f t="shared" si="4"/>
        <v>74.49653252215423</v>
      </c>
      <c r="K14" s="11">
        <f t="shared" si="5"/>
        <v>2797440</v>
      </c>
      <c r="L14" s="23">
        <f t="shared" si="6"/>
        <v>74.0442332135013</v>
      </c>
      <c r="M14" s="28"/>
      <c r="N14" s="28"/>
      <c r="O14" s="28"/>
      <c r="P14" s="13"/>
      <c r="Q14" s="28"/>
      <c r="R14" s="27"/>
    </row>
    <row r="15" spans="1:18" ht="21.75" customHeight="1">
      <c r="A15" s="103" t="s">
        <v>18</v>
      </c>
      <c r="B15" s="35">
        <f>SUM(B6:B14)</f>
        <v>30839583</v>
      </c>
      <c r="C15" s="104">
        <f t="shared" si="0"/>
        <v>71.74230068386412</v>
      </c>
      <c r="D15" s="35">
        <f>SUM(D6:D14)</f>
        <v>12147027</v>
      </c>
      <c r="E15" s="104">
        <f t="shared" si="1"/>
        <v>28.257699316135888</v>
      </c>
      <c r="F15" s="105">
        <f>SUM(F6:F14)</f>
        <v>42986610</v>
      </c>
      <c r="G15" s="35">
        <f>SUM(G6:G14)</f>
        <v>22532784</v>
      </c>
      <c r="H15" s="23">
        <f t="shared" si="3"/>
        <v>73.0644898797756</v>
      </c>
      <c r="I15" s="35">
        <f>SUM(I6:I14)</f>
        <v>8886244</v>
      </c>
      <c r="J15" s="23">
        <f t="shared" si="4"/>
        <v>73.15571126992639</v>
      </c>
      <c r="K15" s="105">
        <f>SUM(K6:K14)</f>
        <v>31419028</v>
      </c>
      <c r="L15" s="23">
        <f t="shared" si="6"/>
        <v>73.09026694591641</v>
      </c>
      <c r="M15" s="27"/>
      <c r="O15" s="13"/>
      <c r="P15" s="13"/>
      <c r="Q15" s="13"/>
      <c r="R15" s="13"/>
    </row>
    <row r="16" spans="1:18" ht="15.75">
      <c r="A16" s="42"/>
      <c r="B16" s="43"/>
      <c r="C16" s="44"/>
      <c r="D16" s="43"/>
      <c r="E16" s="44"/>
      <c r="F16" s="45"/>
      <c r="J16" s="46"/>
      <c r="K16" s="45"/>
      <c r="L16" s="46"/>
      <c r="M16" s="13"/>
      <c r="N16" s="13"/>
      <c r="O16" s="13"/>
      <c r="P16" s="13"/>
      <c r="Q16" s="13"/>
      <c r="R16" s="13"/>
    </row>
    <row r="17" spans="1:18" ht="15.75">
      <c r="A17" s="13"/>
      <c r="B17" s="15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3"/>
      <c r="M17" s="13"/>
      <c r="N17" s="13"/>
      <c r="O17" s="13"/>
      <c r="P17" s="13"/>
      <c r="Q17" s="13"/>
      <c r="R17" s="13"/>
    </row>
    <row r="18" spans="1:18" ht="12.75">
      <c r="A18" s="5"/>
      <c r="B18" s="5"/>
      <c r="C18" s="125" t="s">
        <v>11</v>
      </c>
      <c r="D18" s="125"/>
      <c r="E18" s="125"/>
      <c r="F18" s="125"/>
      <c r="G18" s="125"/>
      <c r="H18" s="125"/>
      <c r="I18" s="125"/>
      <c r="J18" s="125"/>
      <c r="K18" s="125" t="s">
        <v>10</v>
      </c>
      <c r="L18" s="126"/>
      <c r="M18" s="126"/>
      <c r="N18" s="126"/>
      <c r="O18" s="126"/>
      <c r="P18" s="126"/>
      <c r="Q18" s="126"/>
      <c r="R18" s="126"/>
    </row>
    <row r="19" spans="1:18" ht="24">
      <c r="A19" s="22" t="s">
        <v>9</v>
      </c>
      <c r="B19" s="22" t="s">
        <v>0</v>
      </c>
      <c r="C19" s="22" t="s">
        <v>16</v>
      </c>
      <c r="D19" s="22" t="s">
        <v>3</v>
      </c>
      <c r="E19" s="22" t="s">
        <v>15</v>
      </c>
      <c r="F19" s="22" t="s">
        <v>3</v>
      </c>
      <c r="G19" s="22" t="s">
        <v>14</v>
      </c>
      <c r="H19" s="22" t="s">
        <v>3</v>
      </c>
      <c r="I19" s="22" t="s">
        <v>13</v>
      </c>
      <c r="J19" s="22" t="s">
        <v>3</v>
      </c>
      <c r="K19" s="22" t="s">
        <v>16</v>
      </c>
      <c r="L19" s="22" t="s">
        <v>3</v>
      </c>
      <c r="M19" s="22" t="s">
        <v>15</v>
      </c>
      <c r="N19" s="22" t="s">
        <v>3</v>
      </c>
      <c r="O19" s="22" t="s">
        <v>14</v>
      </c>
      <c r="P19" s="22" t="s">
        <v>3</v>
      </c>
      <c r="Q19" s="22" t="s">
        <v>13</v>
      </c>
      <c r="R19" s="22" t="s">
        <v>3</v>
      </c>
    </row>
    <row r="20" spans="1:18" ht="24" customHeight="1">
      <c r="A20" s="79" t="s">
        <v>77</v>
      </c>
      <c r="B20" s="19">
        <v>518385</v>
      </c>
      <c r="C20" s="17">
        <f aca="true" t="shared" si="7" ref="C20:C27">+B20-E20-G20-I20</f>
        <v>296805</v>
      </c>
      <c r="D20" s="18">
        <f aca="true" t="shared" si="8" ref="D20:D29">+C20/B20*100</f>
        <v>57.25570763042912</v>
      </c>
      <c r="E20" s="17">
        <v>140586</v>
      </c>
      <c r="F20" s="18">
        <f aca="true" t="shared" si="9" ref="F20:F29">+E20/B20*100</f>
        <v>27.119997685118204</v>
      </c>
      <c r="G20" s="17">
        <v>44582</v>
      </c>
      <c r="H20" s="18">
        <f aca="true" t="shared" si="10" ref="H20:H29">+G20/B20*100</f>
        <v>8.600171687066563</v>
      </c>
      <c r="I20" s="17">
        <v>36412</v>
      </c>
      <c r="J20" s="18">
        <f aca="true" t="shared" si="11" ref="J20:J29">+I20/B20*100</f>
        <v>7.0241229973861135</v>
      </c>
      <c r="K20" s="17">
        <f aca="true" t="shared" si="12" ref="K20:K27">+K6-M20-O20-Q20</f>
        <v>189913</v>
      </c>
      <c r="L20" s="16">
        <f aca="true" t="shared" si="13" ref="L20:L29">+K20/C20*100</f>
        <v>63.98578191068209</v>
      </c>
      <c r="M20" s="19">
        <v>93380</v>
      </c>
      <c r="N20" s="16">
        <f aca="true" t="shared" si="14" ref="N20:N29">+M20/E20*100</f>
        <v>66.42197658372811</v>
      </c>
      <c r="O20" s="19">
        <v>28086</v>
      </c>
      <c r="P20" s="16">
        <f aca="true" t="shared" si="15" ref="P20:P29">+O20/G20*100</f>
        <v>62.998519581894044</v>
      </c>
      <c r="Q20" s="6">
        <v>23126</v>
      </c>
      <c r="R20" s="1">
        <f aca="true" t="shared" si="16" ref="R20:R29">+Q20/I20*100</f>
        <v>63.512029001428104</v>
      </c>
    </row>
    <row r="21" spans="1:18" ht="22.5" customHeight="1">
      <c r="A21" s="79" t="s">
        <v>73</v>
      </c>
      <c r="B21" s="19">
        <v>4358610</v>
      </c>
      <c r="C21" s="17">
        <f t="shared" si="7"/>
        <v>2633648</v>
      </c>
      <c r="D21" s="18">
        <f t="shared" si="8"/>
        <v>60.42403426780556</v>
      </c>
      <c r="E21" s="17">
        <v>1053117</v>
      </c>
      <c r="F21" s="18">
        <f t="shared" si="9"/>
        <v>24.16176258027215</v>
      </c>
      <c r="G21" s="17">
        <v>336577</v>
      </c>
      <c r="H21" s="18">
        <f t="shared" si="10"/>
        <v>7.722117831143414</v>
      </c>
      <c r="I21" s="17">
        <v>335268</v>
      </c>
      <c r="J21" s="18">
        <f t="shared" si="11"/>
        <v>7.692085320778872</v>
      </c>
      <c r="K21" s="17">
        <f t="shared" si="12"/>
        <v>1907003</v>
      </c>
      <c r="L21" s="16">
        <f t="shared" si="13"/>
        <v>72.40918300395496</v>
      </c>
      <c r="M21" s="19">
        <v>731194</v>
      </c>
      <c r="N21" s="16">
        <f t="shared" si="14"/>
        <v>69.43141170449248</v>
      </c>
      <c r="O21" s="19">
        <v>207097</v>
      </c>
      <c r="P21" s="16">
        <f t="shared" si="15"/>
        <v>61.530348181842484</v>
      </c>
      <c r="Q21" s="6">
        <v>257571</v>
      </c>
      <c r="R21" s="1">
        <f t="shared" si="16"/>
        <v>76.8254053473639</v>
      </c>
    </row>
    <row r="22" spans="1:18" ht="22.5">
      <c r="A22" s="79" t="s">
        <v>78</v>
      </c>
      <c r="B22" s="19">
        <v>4608339</v>
      </c>
      <c r="C22" s="17">
        <f t="shared" si="7"/>
        <v>2603136</v>
      </c>
      <c r="D22" s="18">
        <f t="shared" si="8"/>
        <v>56.48751100993221</v>
      </c>
      <c r="E22" s="17">
        <v>1077944</v>
      </c>
      <c r="F22" s="18">
        <f t="shared" si="9"/>
        <v>23.3911611103263</v>
      </c>
      <c r="G22" s="17">
        <v>671084</v>
      </c>
      <c r="H22" s="18">
        <f t="shared" si="10"/>
        <v>14.562383539926207</v>
      </c>
      <c r="I22" s="17">
        <v>256175</v>
      </c>
      <c r="J22" s="18">
        <f t="shared" si="11"/>
        <v>5.5589443398152785</v>
      </c>
      <c r="K22" s="17">
        <f t="shared" si="12"/>
        <v>1829462</v>
      </c>
      <c r="L22" s="16">
        <f t="shared" si="13"/>
        <v>70.27915560308797</v>
      </c>
      <c r="M22" s="19">
        <v>748063</v>
      </c>
      <c r="N22" s="16">
        <f t="shared" si="14"/>
        <v>69.39720430745938</v>
      </c>
      <c r="O22" s="19">
        <v>429941</v>
      </c>
      <c r="P22" s="16">
        <f t="shared" si="15"/>
        <v>64.06664441411209</v>
      </c>
      <c r="Q22" s="6">
        <v>175673</v>
      </c>
      <c r="R22" s="1">
        <f t="shared" si="16"/>
        <v>68.57538791841515</v>
      </c>
    </row>
    <row r="23" spans="1:18" ht="22.5">
      <c r="A23" s="79" t="s">
        <v>79</v>
      </c>
      <c r="B23" s="19">
        <v>10697557</v>
      </c>
      <c r="C23" s="17">
        <f t="shared" si="7"/>
        <v>5851715</v>
      </c>
      <c r="D23" s="18">
        <f t="shared" si="8"/>
        <v>54.701414537917394</v>
      </c>
      <c r="E23" s="17">
        <v>2272571</v>
      </c>
      <c r="F23" s="18">
        <f t="shared" si="9"/>
        <v>21.243831652404378</v>
      </c>
      <c r="G23" s="17">
        <v>1379192</v>
      </c>
      <c r="H23" s="18">
        <f t="shared" si="10"/>
        <v>12.892588466693844</v>
      </c>
      <c r="I23" s="21">
        <v>1194079</v>
      </c>
      <c r="J23" s="18">
        <f t="shared" si="11"/>
        <v>11.162165342984384</v>
      </c>
      <c r="K23" s="17">
        <f t="shared" si="12"/>
        <v>4512855</v>
      </c>
      <c r="L23" s="16">
        <f t="shared" si="13"/>
        <v>77.12021176697772</v>
      </c>
      <c r="M23" s="21">
        <v>1661363</v>
      </c>
      <c r="N23" s="16">
        <f t="shared" si="14"/>
        <v>73.10499869971059</v>
      </c>
      <c r="O23" s="19">
        <v>996621</v>
      </c>
      <c r="P23" s="16">
        <f t="shared" si="15"/>
        <v>72.2612225128916</v>
      </c>
      <c r="Q23" s="6">
        <v>850112</v>
      </c>
      <c r="R23" s="1">
        <f t="shared" si="16"/>
        <v>71.19394947905457</v>
      </c>
    </row>
    <row r="24" spans="1:18" ht="22.5">
      <c r="A24" s="80" t="s">
        <v>76</v>
      </c>
      <c r="B24" s="19">
        <v>3724103</v>
      </c>
      <c r="C24" s="17">
        <f t="shared" si="7"/>
        <v>1958598</v>
      </c>
      <c r="D24" s="18">
        <f t="shared" si="8"/>
        <v>52.59247663128544</v>
      </c>
      <c r="E24" s="17">
        <v>931111</v>
      </c>
      <c r="F24" s="18">
        <f t="shared" si="9"/>
        <v>25.002289141841672</v>
      </c>
      <c r="G24" s="17">
        <v>595084</v>
      </c>
      <c r="H24" s="18">
        <f t="shared" si="10"/>
        <v>15.979257286922516</v>
      </c>
      <c r="I24" s="17">
        <v>239310</v>
      </c>
      <c r="J24" s="18">
        <f t="shared" si="11"/>
        <v>6.425976939950371</v>
      </c>
      <c r="K24" s="17">
        <f t="shared" si="12"/>
        <v>1431185</v>
      </c>
      <c r="L24" s="16">
        <f t="shared" si="13"/>
        <v>73.07191164292009</v>
      </c>
      <c r="M24" s="19">
        <v>666445</v>
      </c>
      <c r="N24" s="16">
        <f t="shared" si="14"/>
        <v>71.57524720468344</v>
      </c>
      <c r="O24" s="19">
        <v>435502</v>
      </c>
      <c r="P24" s="16">
        <f t="shared" si="15"/>
        <v>73.18328168796337</v>
      </c>
      <c r="Q24" s="6">
        <v>166483</v>
      </c>
      <c r="R24" s="1">
        <f t="shared" si="16"/>
        <v>69.56792444945886</v>
      </c>
    </row>
    <row r="25" spans="1:18" ht="22.5">
      <c r="A25" s="80" t="s">
        <v>80</v>
      </c>
      <c r="B25" s="19">
        <f>+F11</f>
        <v>5386900</v>
      </c>
      <c r="C25" s="17">
        <f t="shared" si="7"/>
        <v>2711177</v>
      </c>
      <c r="D25" s="18">
        <f t="shared" si="8"/>
        <v>50.32907609200097</v>
      </c>
      <c r="E25" s="17">
        <v>1347584</v>
      </c>
      <c r="F25" s="18">
        <f t="shared" si="9"/>
        <v>25.015946091444057</v>
      </c>
      <c r="G25" s="17">
        <v>872683</v>
      </c>
      <c r="H25" s="18">
        <f t="shared" si="10"/>
        <v>16.20009653047207</v>
      </c>
      <c r="I25" s="17">
        <v>455456</v>
      </c>
      <c r="J25" s="18">
        <f t="shared" si="11"/>
        <v>8.454881286082905</v>
      </c>
      <c r="K25" s="17">
        <f t="shared" si="12"/>
        <v>2093443</v>
      </c>
      <c r="L25" s="16">
        <f t="shared" si="13"/>
        <v>77.21528325151769</v>
      </c>
      <c r="M25" s="19">
        <v>957156</v>
      </c>
      <c r="N25" s="16">
        <f t="shared" si="14"/>
        <v>71.02755746580547</v>
      </c>
      <c r="O25" s="19">
        <v>607828</v>
      </c>
      <c r="P25" s="16">
        <f t="shared" si="15"/>
        <v>69.6504916447324</v>
      </c>
      <c r="Q25" s="6">
        <v>300672</v>
      </c>
      <c r="R25" s="1">
        <f t="shared" si="16"/>
        <v>66.01559755497787</v>
      </c>
    </row>
    <row r="26" spans="1:18" ht="22.5">
      <c r="A26" s="80" t="s">
        <v>81</v>
      </c>
      <c r="B26" s="19">
        <f>+F12</f>
        <v>4629343</v>
      </c>
      <c r="C26" s="17">
        <f t="shared" si="7"/>
        <v>2496182</v>
      </c>
      <c r="D26" s="18">
        <f>+C26/B26*100</f>
        <v>53.92086954887551</v>
      </c>
      <c r="E26" s="17">
        <v>1172058</v>
      </c>
      <c r="F26" s="18">
        <f>+E26/B26*100</f>
        <v>25.318020289272148</v>
      </c>
      <c r="G26" s="17">
        <v>634832</v>
      </c>
      <c r="H26" s="18">
        <f>+G26/B26*100</f>
        <v>13.713220212889821</v>
      </c>
      <c r="I26" s="17">
        <v>326271</v>
      </c>
      <c r="J26" s="18">
        <f>+I26/B26*100</f>
        <v>7.04788994896252</v>
      </c>
      <c r="K26" s="17">
        <f t="shared" si="12"/>
        <v>1851578</v>
      </c>
      <c r="L26" s="16">
        <f>+K26/C26*100</f>
        <v>74.17640220144204</v>
      </c>
      <c r="M26" s="19">
        <v>865980</v>
      </c>
      <c r="N26" s="16">
        <f>+M26/E26*100</f>
        <v>73.88542205249227</v>
      </c>
      <c r="O26" s="19">
        <v>474543</v>
      </c>
      <c r="P26" s="16">
        <f>+O26/G26*100</f>
        <v>74.75095773369962</v>
      </c>
      <c r="Q26" s="6">
        <v>243729</v>
      </c>
      <c r="R26" s="1">
        <f>+Q26/I26*100</f>
        <v>74.7013985306693</v>
      </c>
    </row>
    <row r="27" spans="1:18" ht="22.5" customHeight="1">
      <c r="A27" s="77" t="s">
        <v>72</v>
      </c>
      <c r="B27" s="71">
        <f>+F13</f>
        <v>5285307</v>
      </c>
      <c r="C27" s="17">
        <f t="shared" si="7"/>
        <v>2776040</v>
      </c>
      <c r="D27" s="18">
        <f>+C27/B27*100</f>
        <v>52.52372284145462</v>
      </c>
      <c r="E27" s="17">
        <v>1368575</v>
      </c>
      <c r="F27" s="18">
        <f>+E27/B27*100</f>
        <v>25.893954693644094</v>
      </c>
      <c r="G27" s="17">
        <v>651374</v>
      </c>
      <c r="H27" s="18">
        <f>+G27/B27*100</f>
        <v>12.324241524664508</v>
      </c>
      <c r="I27" s="17">
        <v>489318</v>
      </c>
      <c r="J27" s="18">
        <f>+I27/B27*100</f>
        <v>9.258080940236773</v>
      </c>
      <c r="K27" s="17">
        <f t="shared" si="12"/>
        <v>2119626</v>
      </c>
      <c r="L27" s="16">
        <f>+K27/C27*100</f>
        <v>76.35430325211452</v>
      </c>
      <c r="M27" s="19">
        <v>982065</v>
      </c>
      <c r="N27" s="16">
        <f>+M27/E27*100</f>
        <v>71.75821566227646</v>
      </c>
      <c r="O27" s="19">
        <v>453916</v>
      </c>
      <c r="P27" s="16">
        <f>+O27/G27*100</f>
        <v>69.68592544375429</v>
      </c>
      <c r="Q27" s="6">
        <v>329977</v>
      </c>
      <c r="R27" s="1">
        <f>+Q27/I27*100</f>
        <v>67.43610494606779</v>
      </c>
    </row>
    <row r="28" spans="1:18" ht="22.5" customHeight="1">
      <c r="A28" s="77" t="s">
        <v>84</v>
      </c>
      <c r="B28" s="71">
        <f>+F14</f>
        <v>3778066</v>
      </c>
      <c r="C28" s="17">
        <f>+B28-E28-G28-I28</f>
        <v>1924198</v>
      </c>
      <c r="D28" s="18">
        <f>+C28/B28*100</f>
        <v>50.93076722323009</v>
      </c>
      <c r="E28" s="17">
        <v>963757</v>
      </c>
      <c r="F28" s="18">
        <f>+E28/B28*100</f>
        <v>25.50926849875042</v>
      </c>
      <c r="G28" s="17">
        <v>584704</v>
      </c>
      <c r="H28" s="18">
        <f>+G28/B28*100</f>
        <v>15.476278074549255</v>
      </c>
      <c r="I28" s="17">
        <v>305407</v>
      </c>
      <c r="J28" s="18">
        <f>+I28/B28*100</f>
        <v>8.083686203470242</v>
      </c>
      <c r="K28" s="17">
        <f>+K14-M28-O28-Q28</f>
        <v>1441575</v>
      </c>
      <c r="L28" s="16">
        <f>+K28/C28*100</f>
        <v>74.91822567116274</v>
      </c>
      <c r="M28" s="19">
        <v>702218</v>
      </c>
      <c r="N28" s="16">
        <f>+M28/E28*100</f>
        <v>72.86255767792089</v>
      </c>
      <c r="O28" s="19">
        <v>427972</v>
      </c>
      <c r="P28" s="16">
        <f>+O28/G28*100</f>
        <v>73.19464207530648</v>
      </c>
      <c r="Q28" s="6">
        <v>225675</v>
      </c>
      <c r="R28" s="1">
        <f>+Q28/I28*100</f>
        <v>73.89319825675247</v>
      </c>
    </row>
    <row r="29" spans="1:18" ht="21" customHeight="1">
      <c r="A29" s="19" t="s">
        <v>0</v>
      </c>
      <c r="B29" s="17">
        <f>SUM(B20:B28)</f>
        <v>42986610</v>
      </c>
      <c r="C29" s="17">
        <f>SUM(C20:C28)</f>
        <v>23251499</v>
      </c>
      <c r="D29" s="18">
        <f t="shared" si="8"/>
        <v>54.09009689296271</v>
      </c>
      <c r="E29" s="17">
        <f>SUM(E20:E28)</f>
        <v>10327303</v>
      </c>
      <c r="F29" s="18">
        <f t="shared" si="9"/>
        <v>24.02446482753583</v>
      </c>
      <c r="G29" s="17">
        <f>SUM(G20:G28)</f>
        <v>5770112</v>
      </c>
      <c r="H29" s="18">
        <f t="shared" si="10"/>
        <v>13.423044990056207</v>
      </c>
      <c r="I29" s="17">
        <f>SUM(I20:I28)</f>
        <v>3637696</v>
      </c>
      <c r="J29" s="18">
        <f t="shared" si="11"/>
        <v>8.462393289445249</v>
      </c>
      <c r="K29" s="17">
        <f>SUM(K20:K28)</f>
        <v>17376640</v>
      </c>
      <c r="L29" s="16">
        <f t="shared" si="13"/>
        <v>74.73341826262471</v>
      </c>
      <c r="M29" s="17">
        <f>SUM(M20:M28)</f>
        <v>7407864</v>
      </c>
      <c r="N29" s="16">
        <f t="shared" si="14"/>
        <v>71.73086719736992</v>
      </c>
      <c r="O29" s="17">
        <f>SUM(O20:O28)</f>
        <v>4061506</v>
      </c>
      <c r="P29" s="16">
        <f t="shared" si="15"/>
        <v>70.38868569622218</v>
      </c>
      <c r="Q29" s="17">
        <f>SUM(Q20:Q28)</f>
        <v>2573018</v>
      </c>
      <c r="R29" s="1">
        <f t="shared" si="16"/>
        <v>70.73207876634001</v>
      </c>
    </row>
    <row r="30" spans="1:18" ht="18" customHeight="1">
      <c r="A30" s="5"/>
      <c r="B30" s="3"/>
      <c r="C30" s="3"/>
      <c r="D30" s="4"/>
      <c r="E30" s="3"/>
      <c r="F30" s="4"/>
      <c r="G30" s="3"/>
      <c r="H30" s="41"/>
      <c r="I30" s="41"/>
      <c r="J30" s="4" t="s">
        <v>45</v>
      </c>
      <c r="K30" s="4">
        <f>+K29/$K$15*100</f>
        <v>55.30610304048871</v>
      </c>
      <c r="L30" s="2"/>
      <c r="M30" s="4">
        <f>+M29/$K$15*100</f>
        <v>23.577635819924154</v>
      </c>
      <c r="N30" s="41"/>
      <c r="O30" s="4">
        <f>+O29/$K$15*100</f>
        <v>12.926898947987825</v>
      </c>
      <c r="P30" s="3"/>
      <c r="Q30" s="4">
        <f>+Q29/$K$15*100</f>
        <v>8.189362191599308</v>
      </c>
      <c r="R30" s="2"/>
    </row>
    <row r="31" spans="1:18" ht="15.75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49"/>
      <c r="L31" s="13"/>
      <c r="M31" s="13"/>
      <c r="N31" s="13"/>
      <c r="O31" s="13"/>
      <c r="P31" s="13"/>
      <c r="Q31" s="13"/>
      <c r="R31" s="13"/>
    </row>
    <row r="32" spans="1:18" ht="15.75">
      <c r="A32" s="13"/>
      <c r="B32" s="15" t="s">
        <v>12</v>
      </c>
      <c r="C32" s="14"/>
      <c r="D32" s="14"/>
      <c r="E32" s="14"/>
      <c r="F32" s="14"/>
      <c r="G32" s="14"/>
      <c r="H32" s="14"/>
      <c r="I32" s="14"/>
      <c r="J32" s="14"/>
      <c r="K32" s="14"/>
      <c r="L32" s="13"/>
      <c r="M32" s="13"/>
      <c r="N32" s="13"/>
      <c r="O32" s="13"/>
      <c r="P32" s="13"/>
      <c r="Q32" s="13"/>
      <c r="R32" s="13"/>
    </row>
    <row r="33" spans="1:20" ht="12.75">
      <c r="A33" s="5"/>
      <c r="B33" s="5"/>
      <c r="C33" s="125" t="s">
        <v>11</v>
      </c>
      <c r="D33" s="125"/>
      <c r="E33" s="125"/>
      <c r="F33" s="125"/>
      <c r="G33" s="125"/>
      <c r="H33" s="125"/>
      <c r="I33" s="125"/>
      <c r="J33" s="125"/>
      <c r="K33" s="125" t="s">
        <v>10</v>
      </c>
      <c r="L33" s="127"/>
      <c r="M33" s="127"/>
      <c r="N33" s="127"/>
      <c r="O33" s="127"/>
      <c r="P33" s="127"/>
      <c r="Q33" s="127"/>
      <c r="R33" s="127"/>
      <c r="S33" s="62"/>
      <c r="T33" s="62"/>
    </row>
    <row r="34" spans="1:20" ht="25.5">
      <c r="A34" s="11" t="s">
        <v>9</v>
      </c>
      <c r="B34" s="11" t="s">
        <v>8</v>
      </c>
      <c r="C34" s="12" t="s">
        <v>7</v>
      </c>
      <c r="D34" s="11" t="s">
        <v>3</v>
      </c>
      <c r="E34" s="12" t="s">
        <v>6</v>
      </c>
      <c r="F34" s="11" t="s">
        <v>3</v>
      </c>
      <c r="G34" s="12" t="s">
        <v>5</v>
      </c>
      <c r="H34" s="11" t="s">
        <v>3</v>
      </c>
      <c r="I34" s="12" t="s">
        <v>4</v>
      </c>
      <c r="J34" s="11" t="s">
        <v>3</v>
      </c>
      <c r="K34" s="12" t="s">
        <v>7</v>
      </c>
      <c r="L34" s="11" t="s">
        <v>3</v>
      </c>
      <c r="M34" s="12" t="s">
        <v>6</v>
      </c>
      <c r="N34" s="11" t="s">
        <v>3</v>
      </c>
      <c r="O34" s="12" t="s">
        <v>5</v>
      </c>
      <c r="P34" s="11" t="s">
        <v>3</v>
      </c>
      <c r="Q34" s="10" t="s">
        <v>4</v>
      </c>
      <c r="R34" s="9" t="s">
        <v>3</v>
      </c>
      <c r="S34" s="22" t="s">
        <v>0</v>
      </c>
      <c r="T34" s="59" t="s">
        <v>3</v>
      </c>
    </row>
    <row r="35" spans="1:23" ht="27.75" customHeight="1">
      <c r="A35" s="8" t="s">
        <v>2</v>
      </c>
      <c r="B35" s="5">
        <v>518385</v>
      </c>
      <c r="C35" s="3">
        <v>160889</v>
      </c>
      <c r="D35" s="4">
        <f aca="true" t="shared" si="17" ref="D35:D44">+C35/B35*100</f>
        <v>31.03658477772312</v>
      </c>
      <c r="E35" s="3">
        <v>228819</v>
      </c>
      <c r="F35" s="4">
        <f aca="true" t="shared" si="18" ref="F35:F44">+E35/B35*100</f>
        <v>44.14074481321798</v>
      </c>
      <c r="G35" s="3">
        <v>112765</v>
      </c>
      <c r="H35" s="4">
        <f aca="true" t="shared" si="19" ref="H35:H44">+G35/B35*100</f>
        <v>21.753137147101093</v>
      </c>
      <c r="I35" s="3">
        <f>+B35-C35-E35-G35</f>
        <v>15912</v>
      </c>
      <c r="J35" s="4">
        <f aca="true" t="shared" si="20" ref="J35:J44">+I35/B35*100</f>
        <v>3.0695332619578113</v>
      </c>
      <c r="K35" s="3">
        <v>100099</v>
      </c>
      <c r="L35" s="2">
        <f aca="true" t="shared" si="21" ref="L35:L44">+K35/C35*100</f>
        <v>62.21618631478846</v>
      </c>
      <c r="M35" s="5">
        <v>154073</v>
      </c>
      <c r="N35" s="2">
        <f aca="true" t="shared" si="22" ref="N35:N44">+M35/E35*100</f>
        <v>67.33400635436743</v>
      </c>
      <c r="O35" s="5">
        <v>70235</v>
      </c>
      <c r="P35" s="2">
        <f aca="true" t="shared" si="23" ref="P35:P44">+O35/G35*100</f>
        <v>62.28439675431206</v>
      </c>
      <c r="Q35" s="6">
        <v>10098</v>
      </c>
      <c r="R35" s="1">
        <f aca="true" t="shared" si="24" ref="R35:R44">+Q35/I35*100</f>
        <v>63.46153846153846</v>
      </c>
      <c r="S35" s="60">
        <f>+K35+M35+O35+Q35</f>
        <v>334505</v>
      </c>
      <c r="T35" s="61">
        <f>+S35/B35*100</f>
        <v>64.52829460728995</v>
      </c>
      <c r="V35" s="43"/>
      <c r="W35" s="88"/>
    </row>
    <row r="36" spans="1:23" ht="38.25">
      <c r="A36" s="8" t="s">
        <v>1</v>
      </c>
      <c r="B36" s="5">
        <v>4358610</v>
      </c>
      <c r="C36" s="3">
        <v>1259705</v>
      </c>
      <c r="D36" s="4">
        <f t="shared" si="17"/>
        <v>28.90153053381697</v>
      </c>
      <c r="E36" s="3">
        <v>1830869</v>
      </c>
      <c r="F36" s="4">
        <f t="shared" si="18"/>
        <v>42.00580001422472</v>
      </c>
      <c r="G36" s="3">
        <v>1015308</v>
      </c>
      <c r="H36" s="4">
        <f t="shared" si="19"/>
        <v>23.2943071300254</v>
      </c>
      <c r="I36" s="3">
        <f>+B36-C36-E36-G36</f>
        <v>252728</v>
      </c>
      <c r="J36" s="4">
        <f t="shared" si="20"/>
        <v>5.79836232193291</v>
      </c>
      <c r="K36" s="3">
        <v>935448</v>
      </c>
      <c r="L36" s="2">
        <f t="shared" si="21"/>
        <v>74.25929086571857</v>
      </c>
      <c r="M36" s="5">
        <v>1292525</v>
      </c>
      <c r="N36" s="2">
        <f t="shared" si="22"/>
        <v>70.59625784258732</v>
      </c>
      <c r="O36" s="5">
        <v>713645</v>
      </c>
      <c r="P36" s="2">
        <f t="shared" si="23"/>
        <v>70.28852328554488</v>
      </c>
      <c r="Q36" s="6">
        <v>161247</v>
      </c>
      <c r="R36" s="1">
        <f t="shared" si="24"/>
        <v>63.80258617960811</v>
      </c>
      <c r="S36" s="60">
        <f aca="true" t="shared" si="25" ref="S36:S44">+K36+M36+O36+Q36</f>
        <v>3102865</v>
      </c>
      <c r="T36" s="61">
        <f aca="true" t="shared" si="26" ref="T36:T44">+S36/B36*100</f>
        <v>71.18932411938668</v>
      </c>
      <c r="V36" s="43"/>
      <c r="W36" s="88"/>
    </row>
    <row r="37" spans="1:23" ht="28.5" customHeight="1">
      <c r="A37" s="8" t="s">
        <v>19</v>
      </c>
      <c r="B37" s="5">
        <v>4608339</v>
      </c>
      <c r="C37" s="3">
        <v>1009275</v>
      </c>
      <c r="D37" s="4">
        <f t="shared" si="17"/>
        <v>21.90105806018177</v>
      </c>
      <c r="E37" s="3">
        <v>1645064</v>
      </c>
      <c r="F37" s="4">
        <f t="shared" si="18"/>
        <v>35.697547424353985</v>
      </c>
      <c r="G37" s="3">
        <v>1126702</v>
      </c>
      <c r="H37" s="4">
        <f t="shared" si="19"/>
        <v>24.4491995923043</v>
      </c>
      <c r="I37" s="3">
        <f>+B37-C37-E37-G37</f>
        <v>827298</v>
      </c>
      <c r="J37" s="4">
        <f t="shared" si="20"/>
        <v>17.95219492315995</v>
      </c>
      <c r="K37" s="3">
        <v>743826</v>
      </c>
      <c r="L37" s="2">
        <f t="shared" si="21"/>
        <v>73.69904139109758</v>
      </c>
      <c r="M37" s="5">
        <v>1120669</v>
      </c>
      <c r="N37" s="2">
        <f t="shared" si="22"/>
        <v>68.12312469302107</v>
      </c>
      <c r="O37" s="5">
        <v>771459</v>
      </c>
      <c r="P37" s="2">
        <f t="shared" si="23"/>
        <v>68.47054500657673</v>
      </c>
      <c r="Q37" s="6">
        <f>3183139-K37-M37-O37</f>
        <v>547185</v>
      </c>
      <c r="R37" s="1">
        <f t="shared" si="24"/>
        <v>66.14122118027603</v>
      </c>
      <c r="S37" s="60">
        <f t="shared" si="25"/>
        <v>3183139</v>
      </c>
      <c r="T37" s="61">
        <f t="shared" si="26"/>
        <v>69.07345575054265</v>
      </c>
      <c r="V37" s="43"/>
      <c r="W37" s="88"/>
    </row>
    <row r="38" spans="1:23" ht="27.75" customHeight="1">
      <c r="A38" s="8" t="s">
        <v>38</v>
      </c>
      <c r="B38" s="5">
        <v>10697557</v>
      </c>
      <c r="C38" s="3">
        <v>2389378</v>
      </c>
      <c r="D38" s="4">
        <f t="shared" si="17"/>
        <v>22.335735158971342</v>
      </c>
      <c r="E38" s="3">
        <v>3808505</v>
      </c>
      <c r="F38" s="4">
        <f t="shared" si="18"/>
        <v>35.60163315792568</v>
      </c>
      <c r="G38" s="3">
        <v>2666756</v>
      </c>
      <c r="H38" s="4">
        <f t="shared" si="19"/>
        <v>24.928644923322214</v>
      </c>
      <c r="I38" s="3">
        <v>1832918</v>
      </c>
      <c r="J38" s="4">
        <f t="shared" si="20"/>
        <v>17.13398675978076</v>
      </c>
      <c r="K38" s="3">
        <v>1797315</v>
      </c>
      <c r="L38" s="2">
        <f t="shared" si="21"/>
        <v>75.22104078969505</v>
      </c>
      <c r="M38" s="5">
        <v>2841615</v>
      </c>
      <c r="N38" s="2">
        <f t="shared" si="22"/>
        <v>74.61234788978878</v>
      </c>
      <c r="O38" s="5">
        <v>1970217</v>
      </c>
      <c r="P38" s="2">
        <f t="shared" si="23"/>
        <v>73.88066249780633</v>
      </c>
      <c r="Q38" s="6">
        <f>1345189+66615</f>
        <v>1411804</v>
      </c>
      <c r="R38" s="1">
        <f t="shared" si="24"/>
        <v>77.02494055926124</v>
      </c>
      <c r="S38" s="60">
        <f t="shared" si="25"/>
        <v>8020951</v>
      </c>
      <c r="T38" s="61">
        <f t="shared" si="26"/>
        <v>74.97927797907504</v>
      </c>
      <c r="V38" s="89"/>
      <c r="W38" s="88"/>
    </row>
    <row r="39" spans="1:23" ht="28.5" customHeight="1">
      <c r="A39" s="7" t="s">
        <v>39</v>
      </c>
      <c r="B39" s="5">
        <v>3724103</v>
      </c>
      <c r="C39" s="3">
        <f>+B39-E39-G39-I39</f>
        <v>830185</v>
      </c>
      <c r="D39" s="4">
        <f t="shared" si="17"/>
        <v>22.29221372233797</v>
      </c>
      <c r="E39" s="3">
        <v>1348467</v>
      </c>
      <c r="F39" s="4">
        <f t="shared" si="18"/>
        <v>36.209175739768746</v>
      </c>
      <c r="G39" s="3">
        <v>982383</v>
      </c>
      <c r="H39" s="4">
        <f t="shared" si="19"/>
        <v>26.379050203498664</v>
      </c>
      <c r="I39" s="3">
        <v>563068</v>
      </c>
      <c r="J39" s="4">
        <f t="shared" si="20"/>
        <v>15.119560334394619</v>
      </c>
      <c r="K39" s="3">
        <f>+K10-M39-O39-Q39</f>
        <v>613763</v>
      </c>
      <c r="L39" s="2">
        <f t="shared" si="21"/>
        <v>73.93087082999573</v>
      </c>
      <c r="M39" s="5">
        <v>974737</v>
      </c>
      <c r="N39" s="2">
        <f t="shared" si="22"/>
        <v>72.28482417441435</v>
      </c>
      <c r="O39" s="5">
        <v>707452</v>
      </c>
      <c r="P39" s="2">
        <f t="shared" si="23"/>
        <v>72.01386831816104</v>
      </c>
      <c r="Q39" s="6">
        <v>403663</v>
      </c>
      <c r="R39" s="1">
        <f t="shared" si="24"/>
        <v>71.68992022277949</v>
      </c>
      <c r="S39" s="60">
        <f t="shared" si="25"/>
        <v>2699615</v>
      </c>
      <c r="T39" s="61">
        <f t="shared" si="26"/>
        <v>72.49034196959644</v>
      </c>
      <c r="V39" s="89"/>
      <c r="W39" s="88"/>
    </row>
    <row r="40" spans="1:23" ht="28.5" customHeight="1">
      <c r="A40" s="7" t="s">
        <v>40</v>
      </c>
      <c r="B40" s="5">
        <f>+B25</f>
        <v>5386900</v>
      </c>
      <c r="C40" s="3">
        <v>1112593</v>
      </c>
      <c r="D40" s="4">
        <f t="shared" si="17"/>
        <v>20.653678367892482</v>
      </c>
      <c r="E40" s="3">
        <v>1915740</v>
      </c>
      <c r="F40" s="4">
        <f t="shared" si="18"/>
        <v>35.562939724145615</v>
      </c>
      <c r="G40" s="3">
        <v>1420180</v>
      </c>
      <c r="H40" s="4">
        <f t="shared" si="19"/>
        <v>26.3635857357664</v>
      </c>
      <c r="I40" s="3">
        <v>938387</v>
      </c>
      <c r="J40" s="4">
        <f t="shared" si="20"/>
        <v>17.41979617219551</v>
      </c>
      <c r="K40" s="3">
        <v>842001</v>
      </c>
      <c r="L40" s="2">
        <f t="shared" si="21"/>
        <v>75.67915670869762</v>
      </c>
      <c r="M40" s="5">
        <v>1434949</v>
      </c>
      <c r="N40" s="2">
        <f t="shared" si="22"/>
        <v>74.90311837723281</v>
      </c>
      <c r="O40" s="5">
        <v>1055633</v>
      </c>
      <c r="P40" s="2">
        <f t="shared" si="23"/>
        <v>74.33092988212762</v>
      </c>
      <c r="Q40" s="6">
        <f>714064-87548</f>
        <v>626516</v>
      </c>
      <c r="R40" s="1">
        <f t="shared" si="24"/>
        <v>66.76520454780383</v>
      </c>
      <c r="S40" s="60">
        <f t="shared" si="25"/>
        <v>3959099</v>
      </c>
      <c r="T40" s="61">
        <f t="shared" si="26"/>
        <v>73.49494143199242</v>
      </c>
      <c r="V40" s="89"/>
      <c r="W40" s="88"/>
    </row>
    <row r="41" spans="1:23" ht="28.5" customHeight="1">
      <c r="A41" s="7" t="s">
        <v>42</v>
      </c>
      <c r="B41" s="5">
        <f>+B26</f>
        <v>4629343</v>
      </c>
      <c r="C41" s="3">
        <v>947530</v>
      </c>
      <c r="D41" s="4">
        <f>+C41/B41*100</f>
        <v>20.467915209566453</v>
      </c>
      <c r="E41" s="3">
        <v>1671097</v>
      </c>
      <c r="F41" s="4">
        <f>+E41/B41*100</f>
        <v>36.09793009504804</v>
      </c>
      <c r="G41" s="3">
        <v>1211619</v>
      </c>
      <c r="H41" s="4">
        <f>+G41/B41*100</f>
        <v>26.17259079744145</v>
      </c>
      <c r="I41" s="3">
        <v>797493</v>
      </c>
      <c r="J41" s="4">
        <f>+I41/B41*100</f>
        <v>17.22691535278332</v>
      </c>
      <c r="K41" s="3">
        <v>719091</v>
      </c>
      <c r="L41" s="2">
        <f t="shared" si="21"/>
        <v>75.89110635019472</v>
      </c>
      <c r="M41" s="5">
        <f>1237999+1299</f>
        <v>1239298</v>
      </c>
      <c r="N41" s="2">
        <f t="shared" si="22"/>
        <v>74.1607459052347</v>
      </c>
      <c r="O41" s="5">
        <v>886992</v>
      </c>
      <c r="P41" s="2">
        <f t="shared" si="23"/>
        <v>73.20717156135716</v>
      </c>
      <c r="Q41" s="6">
        <v>590449</v>
      </c>
      <c r="R41" s="1">
        <f t="shared" si="24"/>
        <v>74.03814202757893</v>
      </c>
      <c r="S41" s="60">
        <f t="shared" si="25"/>
        <v>3435830</v>
      </c>
      <c r="T41" s="61">
        <f t="shared" si="26"/>
        <v>74.21852301719703</v>
      </c>
      <c r="V41" s="89"/>
      <c r="W41" s="88"/>
    </row>
    <row r="42" spans="1:23" ht="28.5" customHeight="1">
      <c r="A42" s="26" t="s">
        <v>59</v>
      </c>
      <c r="B42" s="5">
        <f>+F13</f>
        <v>5285307</v>
      </c>
      <c r="C42" s="3">
        <v>1062876</v>
      </c>
      <c r="D42" s="4">
        <f>+C42/B42*100</f>
        <v>20.110014423003243</v>
      </c>
      <c r="E42" s="3">
        <v>1920115</v>
      </c>
      <c r="F42" s="4">
        <f>+E42/B42*100</f>
        <v>36.329299319793535</v>
      </c>
      <c r="G42" s="3">
        <v>1355931</v>
      </c>
      <c r="H42" s="4">
        <f>+G42/B42*100</f>
        <v>25.654725449250158</v>
      </c>
      <c r="I42" s="3">
        <v>946385</v>
      </c>
      <c r="J42" s="4">
        <f>+I42/B42*100</f>
        <v>17.90596080795307</v>
      </c>
      <c r="K42" s="3">
        <v>795822</v>
      </c>
      <c r="L42" s="2">
        <f t="shared" si="21"/>
        <v>74.87439738972374</v>
      </c>
      <c r="M42" s="5">
        <v>1415787</v>
      </c>
      <c r="N42" s="2">
        <f t="shared" si="22"/>
        <v>73.73448986128435</v>
      </c>
      <c r="O42" s="5">
        <v>983150</v>
      </c>
      <c r="P42" s="2">
        <f t="shared" si="23"/>
        <v>72.50737685029695</v>
      </c>
      <c r="Q42" s="6">
        <v>690825</v>
      </c>
      <c r="R42" s="1">
        <f>+Q42/I42*100</f>
        <v>72.99619076802782</v>
      </c>
      <c r="S42" s="60">
        <f>+K42+M42+O42+Q42</f>
        <v>3885584</v>
      </c>
      <c r="T42" s="61">
        <f t="shared" si="26"/>
        <v>73.51671340945758</v>
      </c>
      <c r="V42" s="89"/>
      <c r="W42" s="88"/>
    </row>
    <row r="43" spans="1:23" ht="28.5" customHeight="1">
      <c r="A43" s="26" t="s">
        <v>59</v>
      </c>
      <c r="B43" s="5">
        <f>+F14</f>
        <v>3778066</v>
      </c>
      <c r="C43" s="3">
        <v>687724</v>
      </c>
      <c r="D43" s="4">
        <f>+C43/B43*100</f>
        <v>18.20307003636252</v>
      </c>
      <c r="E43" s="3">
        <f>1339916+1604</f>
        <v>1341520</v>
      </c>
      <c r="F43" s="4">
        <f>+E43/B43*100</f>
        <v>35.508114469149035</v>
      </c>
      <c r="G43" s="3">
        <v>1036116</v>
      </c>
      <c r="H43" s="4">
        <f>+G43/B43*100</f>
        <v>27.424507671385307</v>
      </c>
      <c r="I43" s="3">
        <v>714310</v>
      </c>
      <c r="J43" s="4">
        <f>+I43/B43*100</f>
        <v>18.9067634075212</v>
      </c>
      <c r="K43" s="3">
        <v>522550</v>
      </c>
      <c r="L43" s="2">
        <f>+K43/C43*100</f>
        <v>75.98251624198079</v>
      </c>
      <c r="M43" s="5">
        <v>992005</v>
      </c>
      <c r="N43" s="2">
        <f>+M43/E43*100</f>
        <v>73.94634444510703</v>
      </c>
      <c r="O43" s="5">
        <v>761689</v>
      </c>
      <c r="P43" s="2">
        <f>+O43/G43*100</f>
        <v>73.51387296403105</v>
      </c>
      <c r="Q43" s="6">
        <v>521196</v>
      </c>
      <c r="R43" s="1">
        <f>+Q43/I43*100</f>
        <v>72.96495919138749</v>
      </c>
      <c r="S43" s="60">
        <f>+K43+M43+O43+Q43</f>
        <v>2797440</v>
      </c>
      <c r="T43" s="61">
        <f>+S43/B43*100</f>
        <v>74.0442332135013</v>
      </c>
      <c r="V43" s="89"/>
      <c r="W43" s="88"/>
    </row>
    <row r="44" spans="1:20" ht="24" customHeight="1">
      <c r="A44" s="5" t="s">
        <v>0</v>
      </c>
      <c r="B44" s="3">
        <f>SUM(B35:B43)</f>
        <v>42986610</v>
      </c>
      <c r="C44" s="3">
        <f>SUM(C35:C43)</f>
        <v>9460155</v>
      </c>
      <c r="D44" s="4">
        <f t="shared" si="17"/>
        <v>22.007213409012714</v>
      </c>
      <c r="E44" s="3">
        <f>SUM(E35:E43)</f>
        <v>15710196</v>
      </c>
      <c r="F44" s="4">
        <f t="shared" si="18"/>
        <v>36.546720013511184</v>
      </c>
      <c r="G44" s="3">
        <f>SUM(G35:G43)</f>
        <v>10927760</v>
      </c>
      <c r="H44" s="4">
        <f t="shared" si="19"/>
        <v>25.42131142697691</v>
      </c>
      <c r="I44" s="3">
        <f>SUM(I35:I43)</f>
        <v>6888499</v>
      </c>
      <c r="J44" s="4">
        <f t="shared" si="20"/>
        <v>16.02475515049919</v>
      </c>
      <c r="K44" s="3">
        <f>SUM(K35:K43)</f>
        <v>7069915</v>
      </c>
      <c r="L44" s="2">
        <f t="shared" si="21"/>
        <v>74.7336063732571</v>
      </c>
      <c r="M44" s="3">
        <f>SUM(M35:M43)</f>
        <v>11465658</v>
      </c>
      <c r="N44" s="2">
        <f t="shared" si="22"/>
        <v>72.98227214988279</v>
      </c>
      <c r="O44" s="3">
        <f>SUM(O35:O43)</f>
        <v>7920472</v>
      </c>
      <c r="P44" s="2">
        <f t="shared" si="23"/>
        <v>72.48028873254904</v>
      </c>
      <c r="Q44" s="3">
        <f>SUM(Q35:Q43)</f>
        <v>4962983</v>
      </c>
      <c r="R44" s="1">
        <f t="shared" si="24"/>
        <v>72.04737926215856</v>
      </c>
      <c r="S44" s="60">
        <f t="shared" si="25"/>
        <v>31419028</v>
      </c>
      <c r="T44" s="61">
        <f t="shared" si="26"/>
        <v>73.09026694591641</v>
      </c>
    </row>
    <row r="46" spans="1:19" ht="12.75" customHeight="1">
      <c r="A46" s="117" t="s">
        <v>54</v>
      </c>
      <c r="B46" s="118"/>
      <c r="C46" s="118"/>
      <c r="D46" s="118"/>
      <c r="E46" s="118"/>
      <c r="S46" s="87"/>
    </row>
    <row r="47" spans="1:7" ht="12.75">
      <c r="A47" s="82" t="s">
        <v>55</v>
      </c>
      <c r="B47" s="82" t="s">
        <v>11</v>
      </c>
      <c r="C47" s="82" t="s">
        <v>10</v>
      </c>
      <c r="D47" s="59" t="s">
        <v>69</v>
      </c>
      <c r="E47" s="91" t="s">
        <v>82</v>
      </c>
      <c r="F47" s="83" t="s">
        <v>83</v>
      </c>
      <c r="G47" s="41"/>
    </row>
    <row r="48" spans="1:7" ht="12.75">
      <c r="A48" s="82" t="s">
        <v>43</v>
      </c>
      <c r="B48" s="82">
        <f>+D15</f>
        <v>12147027</v>
      </c>
      <c r="C48" s="82">
        <f>+I15</f>
        <v>8886244</v>
      </c>
      <c r="D48" s="84">
        <f>+B48/B50*100</f>
        <v>28.257699316135888</v>
      </c>
      <c r="E48" s="92">
        <f>+C48/B48*100</f>
        <v>73.15571126992639</v>
      </c>
      <c r="F48" s="40">
        <f>+C48/C50*100</f>
        <v>28.283000989082158</v>
      </c>
      <c r="G48" s="41"/>
    </row>
    <row r="49" spans="1:7" ht="12.75">
      <c r="A49" s="82" t="s">
        <v>23</v>
      </c>
      <c r="B49" s="82">
        <f>+B15</f>
        <v>30839583</v>
      </c>
      <c r="C49" s="82">
        <f>+G15</f>
        <v>22532784</v>
      </c>
      <c r="D49" s="84">
        <f>+B49/B50*100</f>
        <v>71.74230068386412</v>
      </c>
      <c r="E49" s="92">
        <f>+C49/B49*100</f>
        <v>73.0644898797756</v>
      </c>
      <c r="F49" s="40">
        <f>+C49/C50*100</f>
        <v>71.71699901091785</v>
      </c>
      <c r="G49" s="41"/>
    </row>
    <row r="50" spans="1:7" ht="12.75">
      <c r="A50" s="82" t="s">
        <v>0</v>
      </c>
      <c r="B50" s="82">
        <f>SUM(B48:B49)</f>
        <v>42986610</v>
      </c>
      <c r="C50" s="82">
        <f>SUM(C48:C49)</f>
        <v>31419028</v>
      </c>
      <c r="D50" s="84">
        <f>+D48+D49</f>
        <v>100</v>
      </c>
      <c r="E50" s="92">
        <f>+C50/B50*100</f>
        <v>73.09026694591641</v>
      </c>
      <c r="F50" s="41"/>
      <c r="G50" s="41"/>
    </row>
    <row r="51" spans="1:7" ht="12.75">
      <c r="A51" s="82"/>
      <c r="B51" s="82"/>
      <c r="C51" s="82"/>
      <c r="D51" s="85"/>
      <c r="E51" s="86"/>
      <c r="F51" s="41"/>
      <c r="G51" s="41"/>
    </row>
    <row r="52" spans="1:7" ht="12.75">
      <c r="A52" s="82" t="s">
        <v>44</v>
      </c>
      <c r="B52" s="82" t="s">
        <v>11</v>
      </c>
      <c r="C52" s="82" t="s">
        <v>10</v>
      </c>
      <c r="D52" s="59" t="s">
        <v>69</v>
      </c>
      <c r="E52" s="91" t="s">
        <v>82</v>
      </c>
      <c r="F52" s="83" t="s">
        <v>83</v>
      </c>
      <c r="G52" s="41"/>
    </row>
    <row r="53" spans="1:7" ht="12.75">
      <c r="A53" s="82" t="s">
        <v>15</v>
      </c>
      <c r="B53" s="82">
        <f>+E29</f>
        <v>10327303</v>
      </c>
      <c r="C53" s="82">
        <f>+M29</f>
        <v>7407864</v>
      </c>
      <c r="D53" s="84">
        <f>+B53/$B$58*100</f>
        <v>24.02446482753583</v>
      </c>
      <c r="E53" s="92">
        <f>+C53/B53*100</f>
        <v>71.73086719736992</v>
      </c>
      <c r="F53" s="40">
        <f>+C53/$C$58*100</f>
        <v>23.577635819924154</v>
      </c>
      <c r="G53" s="41"/>
    </row>
    <row r="54" spans="1:7" ht="12.75">
      <c r="A54" s="82" t="s">
        <v>14</v>
      </c>
      <c r="B54" s="82">
        <f>+G29</f>
        <v>5770112</v>
      </c>
      <c r="C54" s="82">
        <f>+O29</f>
        <v>4061506</v>
      </c>
      <c r="D54" s="84">
        <f>+B54/$B$58*100</f>
        <v>13.423044990056207</v>
      </c>
      <c r="E54" s="92">
        <f>+C54/B54*100</f>
        <v>70.38868569622218</v>
      </c>
      <c r="F54" s="40">
        <f>+C54/$C$58*100</f>
        <v>12.926898947987825</v>
      </c>
      <c r="G54" s="41"/>
    </row>
    <row r="55" spans="1:7" ht="12.75">
      <c r="A55" s="82" t="s">
        <v>13</v>
      </c>
      <c r="B55" s="82">
        <f>+I29</f>
        <v>3637696</v>
      </c>
      <c r="C55" s="82">
        <f>+Q29</f>
        <v>2573018</v>
      </c>
      <c r="D55" s="84">
        <f>+B55/$B$58*100</f>
        <v>8.462393289445249</v>
      </c>
      <c r="E55" s="92">
        <f>+C55/B55*100</f>
        <v>70.73207876634001</v>
      </c>
      <c r="F55" s="40">
        <f>+C55/$C$58*100</f>
        <v>8.189362191599308</v>
      </c>
      <c r="G55" s="41"/>
    </row>
    <row r="56" spans="1:7" ht="12.75">
      <c r="A56" s="82" t="s">
        <v>41</v>
      </c>
      <c r="B56" s="82">
        <f>+C29</f>
        <v>23251499</v>
      </c>
      <c r="C56" s="82">
        <f>+K29</f>
        <v>17376640</v>
      </c>
      <c r="D56" s="84">
        <f>+B56/$B$58*100</f>
        <v>54.09009689296271</v>
      </c>
      <c r="E56" s="92">
        <f>+C56/B56*100</f>
        <v>74.73341826262471</v>
      </c>
      <c r="F56" s="40">
        <f>+C56/$C$58*100</f>
        <v>55.30610304048871</v>
      </c>
      <c r="G56" s="41"/>
    </row>
    <row r="57" spans="1:7" ht="12.75">
      <c r="A57" s="82"/>
      <c r="B57" s="82"/>
      <c r="C57" s="82"/>
      <c r="D57" s="84" t="s">
        <v>68</v>
      </c>
      <c r="E57" s="92" t="s">
        <v>68</v>
      </c>
      <c r="F57" s="41"/>
      <c r="G57" s="41"/>
    </row>
    <row r="58" spans="1:7" ht="12.75">
      <c r="A58" s="82" t="s">
        <v>0</v>
      </c>
      <c r="B58" s="82">
        <f>SUM(B53:B56)</f>
        <v>42986610</v>
      </c>
      <c r="C58" s="82">
        <f>SUM(C53:C56)</f>
        <v>31419028</v>
      </c>
      <c r="D58" s="84">
        <f>+B58/$B$58*100</f>
        <v>100</v>
      </c>
      <c r="E58" s="92">
        <f>+C58/B58*100</f>
        <v>73.09026694591641</v>
      </c>
      <c r="F58" s="41"/>
      <c r="G58" s="41"/>
    </row>
    <row r="59" spans="1:7" ht="12.75">
      <c r="A59" s="86"/>
      <c r="B59" s="86"/>
      <c r="C59" s="86"/>
      <c r="D59" s="86"/>
      <c r="E59" s="86"/>
      <c r="F59" s="41"/>
      <c r="G59" s="41"/>
    </row>
    <row r="60" spans="1:7" ht="12.75">
      <c r="A60" s="82" t="s">
        <v>56</v>
      </c>
      <c r="B60" s="82" t="s">
        <v>11</v>
      </c>
      <c r="C60" s="82" t="s">
        <v>10</v>
      </c>
      <c r="D60" s="59" t="s">
        <v>69</v>
      </c>
      <c r="E60" s="91" t="s">
        <v>82</v>
      </c>
      <c r="F60" s="83" t="s">
        <v>83</v>
      </c>
      <c r="G60" s="41"/>
    </row>
    <row r="61" spans="1:7" ht="12.75">
      <c r="A61" s="82" t="s">
        <v>7</v>
      </c>
      <c r="B61" s="82">
        <f>+C44</f>
        <v>9460155</v>
      </c>
      <c r="C61" s="82">
        <f>+K44</f>
        <v>7069915</v>
      </c>
      <c r="D61" s="84">
        <f>+B61/$B$58*100</f>
        <v>22.007213409012714</v>
      </c>
      <c r="E61" s="92">
        <f>+C61/B61*100</f>
        <v>74.7336063732571</v>
      </c>
      <c r="F61" s="40">
        <f>+C61/$C$66*100</f>
        <v>22.50201693063197</v>
      </c>
      <c r="G61" s="41"/>
    </row>
    <row r="62" spans="1:7" ht="12.75">
      <c r="A62" s="82" t="s">
        <v>6</v>
      </c>
      <c r="B62" s="82">
        <f>+E44</f>
        <v>15710196</v>
      </c>
      <c r="C62" s="82">
        <f>+M44</f>
        <v>11465658</v>
      </c>
      <c r="D62" s="84">
        <f>+B62/$B$58*100</f>
        <v>36.546720013511184</v>
      </c>
      <c r="E62" s="92">
        <f>+C62/B62*100</f>
        <v>72.98227214988279</v>
      </c>
      <c r="F62" s="40">
        <f>+C62/$C$66*100</f>
        <v>36.49272027129547</v>
      </c>
      <c r="G62" s="41"/>
    </row>
    <row r="63" spans="1:7" ht="12.75">
      <c r="A63" s="82" t="s">
        <v>5</v>
      </c>
      <c r="B63" s="82">
        <f>+G44</f>
        <v>10927760</v>
      </c>
      <c r="C63" s="82">
        <f>+O44</f>
        <v>7920472</v>
      </c>
      <c r="D63" s="84">
        <f>+B63/$B$58*100</f>
        <v>25.42131142697691</v>
      </c>
      <c r="E63" s="92">
        <f>+C63/B63*100</f>
        <v>72.48028873254904</v>
      </c>
      <c r="F63" s="40">
        <f>+C63/$C$66*100</f>
        <v>25.209156693198786</v>
      </c>
      <c r="G63" s="41"/>
    </row>
    <row r="64" spans="1:7" ht="12.75">
      <c r="A64" s="82" t="s">
        <v>4</v>
      </c>
      <c r="B64" s="82">
        <f>+I44</f>
        <v>6888499</v>
      </c>
      <c r="C64" s="82">
        <f>+Q44</f>
        <v>4962983</v>
      </c>
      <c r="D64" s="84">
        <f>+B64/$B$58*100</f>
        <v>16.02475515049919</v>
      </c>
      <c r="E64" s="92">
        <f>+C64/B64*100</f>
        <v>72.04737926215856</v>
      </c>
      <c r="F64" s="40">
        <f>+C64/$C$66*100</f>
        <v>15.796106104873772</v>
      </c>
      <c r="G64" s="41"/>
    </row>
    <row r="65" spans="1:7" ht="12.75">
      <c r="A65" s="82"/>
      <c r="B65" s="82"/>
      <c r="C65" s="82"/>
      <c r="D65" s="84" t="s">
        <v>68</v>
      </c>
      <c r="E65" s="92" t="s">
        <v>68</v>
      </c>
      <c r="F65" s="41"/>
      <c r="G65" s="41"/>
    </row>
    <row r="66" spans="1:7" ht="12.75">
      <c r="A66" s="82" t="s">
        <v>0</v>
      </c>
      <c r="B66" s="82">
        <f>SUM(B61:B64)</f>
        <v>42986610</v>
      </c>
      <c r="C66" s="82">
        <f>SUM(C61:C64)</f>
        <v>31419028</v>
      </c>
      <c r="D66" s="84">
        <f>+B66/$B$58*100</f>
        <v>100</v>
      </c>
      <c r="E66" s="92">
        <f>+C66/B66*100</f>
        <v>73.09026694591641</v>
      </c>
      <c r="F66" s="41"/>
      <c r="G66" s="41"/>
    </row>
  </sheetData>
  <sheetProtection/>
  <mergeCells count="8">
    <mergeCell ref="A46:E46"/>
    <mergeCell ref="A3:Q3"/>
    <mergeCell ref="B4:F4"/>
    <mergeCell ref="G4:L4"/>
    <mergeCell ref="C18:J18"/>
    <mergeCell ref="K18:R18"/>
    <mergeCell ref="C33:J33"/>
    <mergeCell ref="K33:R33"/>
  </mergeCells>
  <printOptions/>
  <pageMargins left="0.03937007874015748" right="0.03937007874015748" top="0.35433070866141736" bottom="0.15748031496062992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0"/>
  <sheetViews>
    <sheetView tabSelected="1" zoomScalePageLayoutView="0" workbookViewId="0" topLeftCell="A1">
      <selection activeCell="O101" sqref="O101"/>
    </sheetView>
  </sheetViews>
  <sheetFormatPr defaultColWidth="9.140625" defaultRowHeight="12.75"/>
  <cols>
    <col min="1" max="1" width="4.00390625" style="0" customWidth="1"/>
    <col min="2" max="2" width="20.57421875" style="0" customWidth="1"/>
    <col min="3" max="3" width="9.140625" style="0" customWidth="1"/>
    <col min="6" max="6" width="9.7109375" style="0" customWidth="1"/>
    <col min="15" max="15" width="9.140625" style="0" customWidth="1"/>
    <col min="18" max="18" width="10.140625" style="0" customWidth="1"/>
    <col min="19" max="19" width="9.140625" style="0" customWidth="1"/>
  </cols>
  <sheetData>
    <row r="1" ht="17.25">
      <c r="A1" s="38" t="s">
        <v>25</v>
      </c>
    </row>
    <row r="3" spans="1:59" ht="18" thickBot="1">
      <c r="A3" s="128" t="s">
        <v>99</v>
      </c>
      <c r="B3" s="129"/>
      <c r="C3" s="129"/>
      <c r="D3" s="129"/>
      <c r="E3" s="129"/>
      <c r="F3" s="129"/>
      <c r="G3" s="129"/>
      <c r="H3" s="130"/>
      <c r="I3" s="130"/>
      <c r="J3" s="130"/>
      <c r="K3" s="130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</row>
    <row r="4" spans="1:59" ht="15">
      <c r="A4" s="47" t="s">
        <v>26</v>
      </c>
      <c r="B4" s="63" t="s">
        <v>27</v>
      </c>
      <c r="C4" s="131" t="s">
        <v>11</v>
      </c>
      <c r="D4" s="132"/>
      <c r="E4" s="133"/>
      <c r="F4" s="133"/>
      <c r="G4" s="133"/>
      <c r="H4" s="131" t="s">
        <v>10</v>
      </c>
      <c r="I4" s="132"/>
      <c r="J4" s="133"/>
      <c r="K4" s="133"/>
      <c r="L4" s="133"/>
      <c r="M4" s="133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</row>
    <row r="5" spans="1:59" ht="15">
      <c r="A5" s="66"/>
      <c r="B5" s="64"/>
      <c r="C5" s="50" t="s">
        <v>28</v>
      </c>
      <c r="D5" s="51" t="s">
        <v>3</v>
      </c>
      <c r="E5" s="47" t="s">
        <v>29</v>
      </c>
      <c r="F5" s="51" t="s">
        <v>3</v>
      </c>
      <c r="G5" s="47" t="s">
        <v>18</v>
      </c>
      <c r="H5" s="50" t="s">
        <v>28</v>
      </c>
      <c r="I5" s="51" t="s">
        <v>3</v>
      </c>
      <c r="J5" s="47" t="s">
        <v>29</v>
      </c>
      <c r="K5" s="51" t="s">
        <v>3</v>
      </c>
      <c r="L5" s="47" t="s">
        <v>18</v>
      </c>
      <c r="M5" s="51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</row>
    <row r="6" spans="1:15" ht="15">
      <c r="A6" s="41">
        <v>1</v>
      </c>
      <c r="B6" s="57" t="s">
        <v>35</v>
      </c>
      <c r="C6" s="99">
        <v>100858</v>
      </c>
      <c r="D6" s="70">
        <f aca="true" t="shared" si="0" ref="D6:D31">+C6/G6*100</f>
        <v>23.78602997014306</v>
      </c>
      <c r="E6" s="99">
        <v>323164</v>
      </c>
      <c r="F6" s="40">
        <f aca="true" t="shared" si="1" ref="F6:F31">+E6/G6*100</f>
        <v>76.21397002985694</v>
      </c>
      <c r="G6" s="41">
        <f>+C6+E6</f>
        <v>424022</v>
      </c>
      <c r="H6" s="99">
        <v>73028</v>
      </c>
      <c r="I6" s="40">
        <f aca="true" t="shared" si="2" ref="I6:I31">+H6/C6*100</f>
        <v>72.40675008427691</v>
      </c>
      <c r="J6" s="99">
        <v>234692</v>
      </c>
      <c r="K6" s="40">
        <f aca="true" t="shared" si="3" ref="K6:K12">+J6/E6*100</f>
        <v>72.62318822641136</v>
      </c>
      <c r="L6" s="41">
        <f aca="true" t="shared" si="4" ref="L6:L31">+H6+J6</f>
        <v>307720</v>
      </c>
      <c r="M6" s="40">
        <f>+L6/G6*100</f>
        <v>72.57170618505644</v>
      </c>
      <c r="N6" s="67"/>
      <c r="O6" s="68"/>
    </row>
    <row r="7" spans="1:15" ht="15">
      <c r="A7" s="41">
        <v>2</v>
      </c>
      <c r="B7" s="57" t="s">
        <v>85</v>
      </c>
      <c r="C7" s="99">
        <v>4314</v>
      </c>
      <c r="D7" s="70">
        <f t="shared" si="0"/>
        <v>36.200386003188726</v>
      </c>
      <c r="E7" s="99">
        <v>7603</v>
      </c>
      <c r="F7" s="40">
        <f t="shared" si="1"/>
        <v>63.799613996811274</v>
      </c>
      <c r="G7" s="41">
        <f aca="true" t="shared" si="5" ref="G7:G31">+C7+E7</f>
        <v>11917</v>
      </c>
      <c r="H7" s="99">
        <v>4256</v>
      </c>
      <c r="I7" s="40">
        <f t="shared" si="2"/>
        <v>98.65554010199351</v>
      </c>
      <c r="J7" s="99">
        <v>7476</v>
      </c>
      <c r="K7" s="40">
        <f t="shared" si="3"/>
        <v>98.32960673418387</v>
      </c>
      <c r="L7" s="41">
        <f t="shared" si="4"/>
        <v>11732</v>
      </c>
      <c r="M7" s="40">
        <f aca="true" t="shared" si="6" ref="M7:M32">+L7/G7*100</f>
        <v>98.44759587144416</v>
      </c>
      <c r="N7" s="67"/>
      <c r="O7" s="68"/>
    </row>
    <row r="8" spans="1:15" ht="15">
      <c r="A8" s="41">
        <v>3</v>
      </c>
      <c r="B8" s="57" t="s">
        <v>31</v>
      </c>
      <c r="C8" s="99">
        <v>24066</v>
      </c>
      <c r="D8" s="70">
        <f t="shared" si="0"/>
        <v>28.32293750735554</v>
      </c>
      <c r="E8" s="99">
        <v>60904</v>
      </c>
      <c r="F8" s="40">
        <f t="shared" si="1"/>
        <v>71.67706249264447</v>
      </c>
      <c r="G8" s="41">
        <f t="shared" si="5"/>
        <v>84970</v>
      </c>
      <c r="H8" s="99">
        <v>15692</v>
      </c>
      <c r="I8" s="40">
        <f t="shared" si="2"/>
        <v>65.2040222720851</v>
      </c>
      <c r="J8" s="99">
        <v>39053</v>
      </c>
      <c r="K8" s="40">
        <f t="shared" si="3"/>
        <v>64.12222514120583</v>
      </c>
      <c r="L8" s="41">
        <f t="shared" si="4"/>
        <v>54745</v>
      </c>
      <c r="M8" s="40">
        <f t="shared" si="6"/>
        <v>64.42862186654114</v>
      </c>
      <c r="N8" s="67"/>
      <c r="O8" s="68"/>
    </row>
    <row r="9" spans="1:15" ht="15">
      <c r="A9" s="41">
        <v>4</v>
      </c>
      <c r="B9" s="57" t="s">
        <v>30</v>
      </c>
      <c r="C9" s="99">
        <v>21347</v>
      </c>
      <c r="D9" s="70">
        <f t="shared" si="0"/>
        <v>11.011895550259473</v>
      </c>
      <c r="E9" s="99">
        <v>172507</v>
      </c>
      <c r="F9" s="40">
        <f t="shared" si="1"/>
        <v>88.98810444974052</v>
      </c>
      <c r="G9" s="41">
        <f t="shared" si="5"/>
        <v>193854</v>
      </c>
      <c r="H9" s="99">
        <v>18725</v>
      </c>
      <c r="I9" s="40">
        <f t="shared" si="2"/>
        <v>87.71724364079262</v>
      </c>
      <c r="J9" s="99">
        <v>150409</v>
      </c>
      <c r="K9" s="40">
        <f t="shared" si="3"/>
        <v>87.19008504002737</v>
      </c>
      <c r="L9" s="41">
        <f t="shared" si="4"/>
        <v>169134</v>
      </c>
      <c r="M9" s="40">
        <f t="shared" si="6"/>
        <v>87.24813519452785</v>
      </c>
      <c r="N9" s="67"/>
      <c r="O9" s="68"/>
    </row>
    <row r="10" spans="1:15" ht="15">
      <c r="A10" s="41">
        <v>5</v>
      </c>
      <c r="B10" s="57" t="s">
        <v>86</v>
      </c>
      <c r="C10" s="99">
        <v>66418</v>
      </c>
      <c r="D10" s="70">
        <f t="shared" si="0"/>
        <v>35.874085836817144</v>
      </c>
      <c r="E10" s="99">
        <v>118724</v>
      </c>
      <c r="F10" s="40">
        <f t="shared" si="1"/>
        <v>64.12591416318286</v>
      </c>
      <c r="G10" s="41">
        <f t="shared" si="5"/>
        <v>185142</v>
      </c>
      <c r="H10" s="99">
        <v>55866</v>
      </c>
      <c r="I10" s="40">
        <f t="shared" si="2"/>
        <v>84.11274052214762</v>
      </c>
      <c r="J10" s="99">
        <v>99727</v>
      </c>
      <c r="K10" s="40">
        <f t="shared" si="3"/>
        <v>83.99902294397089</v>
      </c>
      <c r="L10" s="41">
        <f t="shared" si="4"/>
        <v>155593</v>
      </c>
      <c r="M10" s="40">
        <f t="shared" si="6"/>
        <v>84.03981808557755</v>
      </c>
      <c r="N10" s="67"/>
      <c r="O10" s="68"/>
    </row>
    <row r="11" spans="1:15" ht="15">
      <c r="A11" s="41">
        <v>6</v>
      </c>
      <c r="B11" s="57" t="s">
        <v>36</v>
      </c>
      <c r="C11" s="99">
        <v>878</v>
      </c>
      <c r="D11" s="70">
        <f t="shared" si="0"/>
        <v>93.60341151385929</v>
      </c>
      <c r="E11" s="99">
        <v>60</v>
      </c>
      <c r="F11" s="40">
        <f t="shared" si="1"/>
        <v>6.396588486140725</v>
      </c>
      <c r="G11" s="41">
        <f t="shared" si="5"/>
        <v>938</v>
      </c>
      <c r="H11" s="99">
        <v>838</v>
      </c>
      <c r="I11" s="40">
        <f t="shared" si="2"/>
        <v>95.44419134396355</v>
      </c>
      <c r="J11" s="99">
        <v>48</v>
      </c>
      <c r="K11" s="40">
        <f t="shared" si="3"/>
        <v>80</v>
      </c>
      <c r="L11" s="41">
        <f t="shared" si="4"/>
        <v>886</v>
      </c>
      <c r="M11" s="40">
        <f t="shared" si="6"/>
        <v>94.45628997867804</v>
      </c>
      <c r="N11" s="67"/>
      <c r="O11" s="68"/>
    </row>
    <row r="12" spans="1:15" ht="15">
      <c r="A12" s="41">
        <v>7</v>
      </c>
      <c r="B12" s="57" t="s">
        <v>32</v>
      </c>
      <c r="C12" s="99">
        <v>9596</v>
      </c>
      <c r="D12" s="70">
        <f t="shared" si="0"/>
        <v>35.61328632399332</v>
      </c>
      <c r="E12" s="100">
        <v>17349</v>
      </c>
      <c r="F12" s="40">
        <f t="shared" si="1"/>
        <v>64.38671367600668</v>
      </c>
      <c r="G12" s="41">
        <f t="shared" si="5"/>
        <v>26945</v>
      </c>
      <c r="H12" s="99">
        <v>6923</v>
      </c>
      <c r="I12" s="40">
        <f t="shared" si="2"/>
        <v>72.14464360150062</v>
      </c>
      <c r="J12" s="100">
        <v>12393</v>
      </c>
      <c r="K12" s="40">
        <f t="shared" si="3"/>
        <v>71.43351201798374</v>
      </c>
      <c r="L12" s="41">
        <f t="shared" si="4"/>
        <v>19316</v>
      </c>
      <c r="M12" s="40">
        <f t="shared" si="6"/>
        <v>71.68676934496196</v>
      </c>
      <c r="N12" s="67"/>
      <c r="O12" s="68"/>
    </row>
    <row r="13" spans="1:15" ht="15">
      <c r="A13" s="41">
        <v>8</v>
      </c>
      <c r="B13" s="57" t="s">
        <v>57</v>
      </c>
      <c r="C13" s="99">
        <v>34249</v>
      </c>
      <c r="D13" s="70">
        <f t="shared" si="0"/>
        <v>31.42744407128044</v>
      </c>
      <c r="E13" s="99">
        <v>74729</v>
      </c>
      <c r="F13" s="40">
        <f t="shared" si="1"/>
        <v>68.57255592871955</v>
      </c>
      <c r="G13" s="41">
        <f t="shared" si="5"/>
        <v>108978</v>
      </c>
      <c r="H13" s="99">
        <v>20317</v>
      </c>
      <c r="I13" s="40">
        <f t="shared" si="2"/>
        <v>59.321440042045026</v>
      </c>
      <c r="J13" s="99">
        <v>46152</v>
      </c>
      <c r="K13" s="40">
        <f aca="true" t="shared" si="7" ref="K13:K31">+J13/E13*100</f>
        <v>61.759156418525606</v>
      </c>
      <c r="L13" s="41">
        <f t="shared" si="4"/>
        <v>66469</v>
      </c>
      <c r="M13" s="40">
        <f t="shared" si="6"/>
        <v>60.99304446769073</v>
      </c>
      <c r="N13" s="67"/>
      <c r="O13" s="68"/>
    </row>
    <row r="14" spans="1:15" ht="15">
      <c r="A14" s="41">
        <v>9</v>
      </c>
      <c r="B14" s="57" t="s">
        <v>87</v>
      </c>
      <c r="C14" s="99">
        <v>363</v>
      </c>
      <c r="D14" s="70">
        <f t="shared" si="0"/>
        <v>25.42016806722689</v>
      </c>
      <c r="E14" s="99">
        <v>1065</v>
      </c>
      <c r="F14" s="40">
        <f t="shared" si="1"/>
        <v>74.57983193277312</v>
      </c>
      <c r="G14" s="41">
        <f t="shared" si="5"/>
        <v>1428</v>
      </c>
      <c r="H14" s="99">
        <v>209</v>
      </c>
      <c r="I14" s="40">
        <f t="shared" si="2"/>
        <v>57.57575757575758</v>
      </c>
      <c r="J14" s="99">
        <v>551</v>
      </c>
      <c r="K14" s="40">
        <f t="shared" si="7"/>
        <v>51.737089201877936</v>
      </c>
      <c r="L14" s="41">
        <f t="shared" si="4"/>
        <v>760</v>
      </c>
      <c r="M14" s="40">
        <f t="shared" si="6"/>
        <v>53.221288515406165</v>
      </c>
      <c r="N14" s="67"/>
      <c r="O14" s="68"/>
    </row>
    <row r="15" spans="1:15" ht="15">
      <c r="A15" s="41">
        <v>10</v>
      </c>
      <c r="B15" s="57" t="s">
        <v>88</v>
      </c>
      <c r="C15" s="116">
        <v>7647</v>
      </c>
      <c r="D15" s="70">
        <f t="shared" si="0"/>
        <v>38.83500076176934</v>
      </c>
      <c r="E15" s="116">
        <v>12044</v>
      </c>
      <c r="F15" s="70">
        <f t="shared" si="1"/>
        <v>61.16499923823066</v>
      </c>
      <c r="G15" s="100">
        <f t="shared" si="5"/>
        <v>19691</v>
      </c>
      <c r="H15" s="116">
        <v>5958</v>
      </c>
      <c r="I15" s="70">
        <f t="shared" si="2"/>
        <v>77.91290702236171</v>
      </c>
      <c r="J15" s="99">
        <v>9119</v>
      </c>
      <c r="K15" s="40">
        <f t="shared" si="7"/>
        <v>75.71404848887413</v>
      </c>
      <c r="L15" s="41">
        <f t="shared" si="4"/>
        <v>15077</v>
      </c>
      <c r="M15" s="40">
        <f t="shared" si="6"/>
        <v>76.56797521710426</v>
      </c>
      <c r="N15" s="67"/>
      <c r="O15" s="68"/>
    </row>
    <row r="16" spans="1:15" ht="15">
      <c r="A16" s="41">
        <v>11</v>
      </c>
      <c r="B16" s="57" t="s">
        <v>60</v>
      </c>
      <c r="C16" s="99">
        <v>10060</v>
      </c>
      <c r="D16" s="70">
        <f t="shared" si="0"/>
        <v>41.61323681489142</v>
      </c>
      <c r="E16" s="99">
        <v>14115</v>
      </c>
      <c r="F16" s="70">
        <f t="shared" si="1"/>
        <v>58.38676318510858</v>
      </c>
      <c r="G16" s="100">
        <f t="shared" si="5"/>
        <v>24175</v>
      </c>
      <c r="H16" s="99">
        <v>8692</v>
      </c>
      <c r="I16" s="70">
        <f t="shared" si="2"/>
        <v>86.40159045725646</v>
      </c>
      <c r="J16" s="99">
        <v>12304</v>
      </c>
      <c r="K16" s="40">
        <f t="shared" si="7"/>
        <v>87.16967764789231</v>
      </c>
      <c r="L16" s="41">
        <f t="shared" si="4"/>
        <v>20996</v>
      </c>
      <c r="M16" s="40">
        <f t="shared" si="6"/>
        <v>86.85005170630818</v>
      </c>
      <c r="N16" s="67"/>
      <c r="O16" s="68"/>
    </row>
    <row r="17" spans="1:15" ht="15">
      <c r="A17" s="41">
        <v>12</v>
      </c>
      <c r="B17" s="57" t="s">
        <v>34</v>
      </c>
      <c r="C17" s="99">
        <v>68042</v>
      </c>
      <c r="D17" s="70">
        <f t="shared" si="0"/>
        <v>29.09705146571447</v>
      </c>
      <c r="E17" s="99">
        <v>165803</v>
      </c>
      <c r="F17" s="70">
        <f t="shared" si="1"/>
        <v>70.90294853428553</v>
      </c>
      <c r="G17" s="100">
        <f t="shared" si="5"/>
        <v>233845</v>
      </c>
      <c r="H17" s="99">
        <v>54994</v>
      </c>
      <c r="I17" s="70">
        <f t="shared" si="2"/>
        <v>80.82360894741483</v>
      </c>
      <c r="J17" s="99">
        <v>130716</v>
      </c>
      <c r="K17" s="40">
        <f t="shared" si="7"/>
        <v>78.83813923752886</v>
      </c>
      <c r="L17" s="41">
        <f t="shared" si="4"/>
        <v>185710</v>
      </c>
      <c r="M17" s="40">
        <f t="shared" si="6"/>
        <v>79.41585238085057</v>
      </c>
      <c r="N17" s="67"/>
      <c r="O17" s="68"/>
    </row>
    <row r="18" spans="1:15" ht="15">
      <c r="A18" s="41">
        <v>13</v>
      </c>
      <c r="B18" s="57" t="s">
        <v>62</v>
      </c>
      <c r="C18" s="99">
        <v>98889</v>
      </c>
      <c r="D18" s="70">
        <f t="shared" si="0"/>
        <v>39.923374122415694</v>
      </c>
      <c r="E18" s="99">
        <v>148808</v>
      </c>
      <c r="F18" s="70">
        <f t="shared" si="1"/>
        <v>60.07662587758431</v>
      </c>
      <c r="G18" s="100">
        <f t="shared" si="5"/>
        <v>247697</v>
      </c>
      <c r="H18" s="99">
        <v>59761</v>
      </c>
      <c r="I18" s="70">
        <f t="shared" si="2"/>
        <v>60.432404008534824</v>
      </c>
      <c r="J18" s="99">
        <v>90386</v>
      </c>
      <c r="K18" s="40">
        <f t="shared" si="7"/>
        <v>60.74001397774313</v>
      </c>
      <c r="L18" s="41">
        <f t="shared" si="4"/>
        <v>150147</v>
      </c>
      <c r="M18" s="40">
        <f t="shared" si="6"/>
        <v>60.617205698898246</v>
      </c>
      <c r="N18" s="67"/>
      <c r="O18" s="68"/>
    </row>
    <row r="19" spans="1:15" ht="15">
      <c r="A19" s="41">
        <v>14</v>
      </c>
      <c r="B19" s="57" t="s">
        <v>33</v>
      </c>
      <c r="C19" s="99"/>
      <c r="D19" s="70">
        <f t="shared" si="0"/>
        <v>0</v>
      </c>
      <c r="E19" s="99">
        <v>3610</v>
      </c>
      <c r="F19" s="70">
        <f t="shared" si="1"/>
        <v>100</v>
      </c>
      <c r="G19" s="100">
        <f t="shared" si="5"/>
        <v>3610</v>
      </c>
      <c r="H19" s="99"/>
      <c r="I19" s="70">
        <v>0</v>
      </c>
      <c r="J19" s="99">
        <v>2739</v>
      </c>
      <c r="K19" s="40">
        <f t="shared" si="7"/>
        <v>75.87257617728532</v>
      </c>
      <c r="L19" s="41">
        <f t="shared" si="4"/>
        <v>2739</v>
      </c>
      <c r="M19" s="40">
        <f t="shared" si="6"/>
        <v>75.87257617728532</v>
      </c>
      <c r="N19" s="67"/>
      <c r="O19" s="68"/>
    </row>
    <row r="20" spans="1:15" ht="15">
      <c r="A20" s="41">
        <v>15</v>
      </c>
      <c r="B20" s="57" t="s">
        <v>61</v>
      </c>
      <c r="C20" s="99">
        <v>13847</v>
      </c>
      <c r="D20" s="70">
        <f t="shared" si="0"/>
        <v>44.85875340158093</v>
      </c>
      <c r="E20" s="99">
        <v>17021</v>
      </c>
      <c r="F20" s="70">
        <f t="shared" si="1"/>
        <v>55.14124659841908</v>
      </c>
      <c r="G20" s="100">
        <f t="shared" si="5"/>
        <v>30868</v>
      </c>
      <c r="H20" s="99">
        <v>8340</v>
      </c>
      <c r="I20" s="70">
        <f t="shared" si="2"/>
        <v>60.22965263233914</v>
      </c>
      <c r="J20" s="99">
        <v>9839</v>
      </c>
      <c r="K20" s="40">
        <f t="shared" si="7"/>
        <v>57.805064332295395</v>
      </c>
      <c r="L20" s="41">
        <f t="shared" si="4"/>
        <v>18179</v>
      </c>
      <c r="M20" s="40">
        <f t="shared" si="6"/>
        <v>58.8927044188156</v>
      </c>
      <c r="N20" s="67"/>
      <c r="O20" s="68"/>
    </row>
    <row r="21" spans="1:15" ht="15">
      <c r="A21" s="41">
        <v>16</v>
      </c>
      <c r="B21" s="57" t="s">
        <v>37</v>
      </c>
      <c r="C21" s="99">
        <v>176022</v>
      </c>
      <c r="D21" s="70">
        <f t="shared" si="0"/>
        <v>29.293255405261476</v>
      </c>
      <c r="E21" s="99">
        <v>424874</v>
      </c>
      <c r="F21" s="70">
        <f t="shared" si="1"/>
        <v>70.70674459473852</v>
      </c>
      <c r="G21" s="100">
        <f t="shared" si="5"/>
        <v>600896</v>
      </c>
      <c r="H21" s="99">
        <v>146679</v>
      </c>
      <c r="I21" s="70">
        <f t="shared" si="2"/>
        <v>83.32992466850735</v>
      </c>
      <c r="J21" s="99">
        <v>345812</v>
      </c>
      <c r="K21" s="40">
        <f t="shared" si="7"/>
        <v>81.3916596449771</v>
      </c>
      <c r="L21" s="41">
        <f t="shared" si="4"/>
        <v>492491</v>
      </c>
      <c r="M21" s="40">
        <f t="shared" si="6"/>
        <v>81.95944056875067</v>
      </c>
      <c r="N21" s="67"/>
      <c r="O21" s="68"/>
    </row>
    <row r="22" spans="1:15" ht="15">
      <c r="A22" s="41">
        <v>17</v>
      </c>
      <c r="B22" s="57" t="s">
        <v>89</v>
      </c>
      <c r="C22" s="99">
        <v>312</v>
      </c>
      <c r="D22" s="70">
        <f t="shared" si="0"/>
        <v>28.519195612431442</v>
      </c>
      <c r="E22" s="99">
        <v>782</v>
      </c>
      <c r="F22" s="70">
        <f t="shared" si="1"/>
        <v>71.48080438756855</v>
      </c>
      <c r="G22" s="100">
        <f t="shared" si="5"/>
        <v>1094</v>
      </c>
      <c r="H22" s="99">
        <v>232</v>
      </c>
      <c r="I22" s="70">
        <f t="shared" si="2"/>
        <v>74.35897435897436</v>
      </c>
      <c r="J22" s="99">
        <v>555</v>
      </c>
      <c r="K22" s="40">
        <f t="shared" si="7"/>
        <v>70.97186700767263</v>
      </c>
      <c r="L22" s="41">
        <f t="shared" si="4"/>
        <v>787</v>
      </c>
      <c r="M22" s="40">
        <f t="shared" si="6"/>
        <v>71.93784277879341</v>
      </c>
      <c r="N22" s="67"/>
      <c r="O22" s="68"/>
    </row>
    <row r="23" spans="1:15" ht="15">
      <c r="A23" s="41">
        <v>18</v>
      </c>
      <c r="B23" s="57" t="s">
        <v>58</v>
      </c>
      <c r="C23" s="99">
        <v>15657</v>
      </c>
      <c r="D23" s="70">
        <f t="shared" si="0"/>
        <v>22.20095286710907</v>
      </c>
      <c r="E23" s="99">
        <v>54867</v>
      </c>
      <c r="F23" s="70">
        <f t="shared" si="1"/>
        <v>77.79904713289093</v>
      </c>
      <c r="G23" s="100">
        <f t="shared" si="5"/>
        <v>70524</v>
      </c>
      <c r="H23" s="99">
        <v>11882</v>
      </c>
      <c r="I23" s="70">
        <f t="shared" si="2"/>
        <v>75.88937855272403</v>
      </c>
      <c r="J23" s="99">
        <v>40365</v>
      </c>
      <c r="K23" s="40">
        <f t="shared" si="7"/>
        <v>73.56881185411996</v>
      </c>
      <c r="L23" s="41">
        <f t="shared" si="4"/>
        <v>52247</v>
      </c>
      <c r="M23" s="40">
        <f t="shared" si="6"/>
        <v>74.08399977312688</v>
      </c>
      <c r="N23" s="67"/>
      <c r="O23" s="68"/>
    </row>
    <row r="24" spans="1:15" ht="15">
      <c r="A24" s="41">
        <v>19</v>
      </c>
      <c r="B24" s="57" t="s">
        <v>98</v>
      </c>
      <c r="C24" s="99">
        <v>5953</v>
      </c>
      <c r="D24" s="70">
        <f t="shared" si="0"/>
        <v>42.42445838084379</v>
      </c>
      <c r="E24" s="99">
        <v>8079</v>
      </c>
      <c r="F24" s="70">
        <f t="shared" si="1"/>
        <v>57.57554161915621</v>
      </c>
      <c r="G24" s="100">
        <f t="shared" si="5"/>
        <v>14032</v>
      </c>
      <c r="H24" s="99">
        <v>3828</v>
      </c>
      <c r="I24" s="70"/>
      <c r="J24" s="99">
        <v>5402</v>
      </c>
      <c r="K24" s="40">
        <f t="shared" si="7"/>
        <v>66.86471097908156</v>
      </c>
      <c r="L24" s="41">
        <f t="shared" si="4"/>
        <v>9230</v>
      </c>
      <c r="M24" s="40">
        <f t="shared" si="6"/>
        <v>65.77822120866591</v>
      </c>
      <c r="N24" s="67"/>
      <c r="O24" s="68"/>
    </row>
    <row r="25" spans="1:15" ht="15">
      <c r="A25" s="41">
        <v>20</v>
      </c>
      <c r="B25" s="113" t="s">
        <v>95</v>
      </c>
      <c r="C25" s="116">
        <v>5391</v>
      </c>
      <c r="D25" s="70">
        <f t="shared" si="0"/>
        <v>42.35543683218102</v>
      </c>
      <c r="E25" s="116">
        <v>7337</v>
      </c>
      <c r="F25" s="70">
        <f t="shared" si="1"/>
        <v>57.64456316781899</v>
      </c>
      <c r="G25" s="100">
        <f t="shared" si="5"/>
        <v>12728</v>
      </c>
      <c r="H25" s="116">
        <v>3963</v>
      </c>
      <c r="I25" s="70">
        <f t="shared" si="2"/>
        <v>73.51140790205899</v>
      </c>
      <c r="J25" s="116">
        <v>5411</v>
      </c>
      <c r="K25" s="40">
        <f t="shared" si="7"/>
        <v>73.74948889191768</v>
      </c>
      <c r="L25" s="41">
        <f t="shared" si="4"/>
        <v>9374</v>
      </c>
      <c r="M25" s="40">
        <f t="shared" si="6"/>
        <v>73.64864864864865</v>
      </c>
      <c r="N25" s="67"/>
      <c r="O25" s="68"/>
    </row>
    <row r="26" spans="1:15" ht="15">
      <c r="A26" s="41">
        <v>21</v>
      </c>
      <c r="B26" s="113" t="s">
        <v>97</v>
      </c>
      <c r="C26" s="116">
        <v>1079</v>
      </c>
      <c r="D26" s="70">
        <f t="shared" si="0"/>
        <v>35.06662333441664</v>
      </c>
      <c r="E26" s="116">
        <v>1998</v>
      </c>
      <c r="F26" s="70">
        <f t="shared" si="1"/>
        <v>64.93337666558337</v>
      </c>
      <c r="G26" s="100">
        <f t="shared" si="5"/>
        <v>3077</v>
      </c>
      <c r="H26" s="116">
        <v>769</v>
      </c>
      <c r="I26" s="70">
        <f t="shared" si="2"/>
        <v>71.26969416126042</v>
      </c>
      <c r="J26" s="116">
        <v>1422</v>
      </c>
      <c r="K26" s="40">
        <f t="shared" si="7"/>
        <v>71.17117117117117</v>
      </c>
      <c r="L26" s="41">
        <f t="shared" si="4"/>
        <v>2191</v>
      </c>
      <c r="M26" s="40">
        <f t="shared" si="6"/>
        <v>71.20571985700359</v>
      </c>
      <c r="N26" s="67"/>
      <c r="O26" s="68"/>
    </row>
    <row r="27" spans="1:15" ht="15">
      <c r="A27" s="41">
        <v>22</v>
      </c>
      <c r="B27" s="57" t="s">
        <v>90</v>
      </c>
      <c r="C27" s="99">
        <v>99508</v>
      </c>
      <c r="D27" s="70">
        <f t="shared" si="0"/>
        <v>17.573715367552524</v>
      </c>
      <c r="E27" s="99">
        <v>466724</v>
      </c>
      <c r="F27" s="40">
        <f t="shared" si="1"/>
        <v>82.42628463244748</v>
      </c>
      <c r="G27" s="41">
        <f t="shared" si="5"/>
        <v>566232</v>
      </c>
      <c r="H27" s="99">
        <v>70619</v>
      </c>
      <c r="I27" s="40">
        <f t="shared" si="2"/>
        <v>70.96816336374965</v>
      </c>
      <c r="J27" s="99">
        <v>320031</v>
      </c>
      <c r="K27" s="40">
        <f t="shared" si="7"/>
        <v>68.56964715763492</v>
      </c>
      <c r="L27" s="41">
        <f t="shared" si="4"/>
        <v>390650</v>
      </c>
      <c r="M27" s="40">
        <f t="shared" si="6"/>
        <v>68.99115556874214</v>
      </c>
      <c r="N27" s="67"/>
      <c r="O27" s="68"/>
    </row>
    <row r="28" spans="1:15" ht="15">
      <c r="A28" s="41">
        <v>23</v>
      </c>
      <c r="B28" s="98" t="s">
        <v>63</v>
      </c>
      <c r="C28" s="99">
        <v>764</v>
      </c>
      <c r="D28" s="70">
        <f t="shared" si="0"/>
        <v>30.353595550258245</v>
      </c>
      <c r="E28" s="99">
        <v>1753</v>
      </c>
      <c r="F28" s="40">
        <f t="shared" si="1"/>
        <v>69.64640444974177</v>
      </c>
      <c r="G28" s="41">
        <f t="shared" si="5"/>
        <v>2517</v>
      </c>
      <c r="H28" s="99">
        <v>495</v>
      </c>
      <c r="I28" s="40">
        <f t="shared" si="2"/>
        <v>64.79057591623037</v>
      </c>
      <c r="J28" s="99">
        <v>1119</v>
      </c>
      <c r="K28" s="40">
        <f t="shared" si="7"/>
        <v>63.83342840844267</v>
      </c>
      <c r="L28" s="41">
        <f t="shared" si="4"/>
        <v>1614</v>
      </c>
      <c r="M28" s="40">
        <f t="shared" si="6"/>
        <v>64.12395709177592</v>
      </c>
      <c r="N28" s="67"/>
      <c r="O28" s="68"/>
    </row>
    <row r="29" spans="1:15" ht="15">
      <c r="A29" s="41">
        <v>24</v>
      </c>
      <c r="B29" s="98" t="s">
        <v>64</v>
      </c>
      <c r="C29" s="99">
        <v>247450</v>
      </c>
      <c r="D29" s="70">
        <f t="shared" si="0"/>
        <v>38.83920303116868</v>
      </c>
      <c r="E29" s="99">
        <v>389664</v>
      </c>
      <c r="F29" s="40">
        <f t="shared" si="1"/>
        <v>61.16079696883132</v>
      </c>
      <c r="G29" s="41">
        <f t="shared" si="5"/>
        <v>637114</v>
      </c>
      <c r="H29" s="99">
        <v>192018</v>
      </c>
      <c r="I29" s="40">
        <f t="shared" si="2"/>
        <v>77.59870680945646</v>
      </c>
      <c r="J29" s="99">
        <v>301828</v>
      </c>
      <c r="K29" s="40">
        <f t="shared" si="7"/>
        <v>77.45852837316252</v>
      </c>
      <c r="L29" s="41">
        <f t="shared" si="4"/>
        <v>493846</v>
      </c>
      <c r="M29" s="40">
        <f t="shared" si="6"/>
        <v>77.51297256064063</v>
      </c>
      <c r="N29" s="67"/>
      <c r="O29" s="68"/>
    </row>
    <row r="30" spans="1:15" ht="15">
      <c r="A30" s="41">
        <v>25</v>
      </c>
      <c r="B30" s="98" t="s">
        <v>91</v>
      </c>
      <c r="C30" s="99">
        <v>7488</v>
      </c>
      <c r="D30" s="70">
        <f t="shared" si="0"/>
        <v>20.90452261306533</v>
      </c>
      <c r="E30" s="99">
        <v>28332</v>
      </c>
      <c r="F30" s="40">
        <f t="shared" si="1"/>
        <v>79.09547738693468</v>
      </c>
      <c r="G30" s="41">
        <f t="shared" si="5"/>
        <v>35820</v>
      </c>
      <c r="H30" s="99">
        <v>5189</v>
      </c>
      <c r="I30" s="40">
        <f t="shared" si="2"/>
        <v>69.29754273504274</v>
      </c>
      <c r="J30" s="99">
        <v>18100</v>
      </c>
      <c r="K30" s="40">
        <f t="shared" si="7"/>
        <v>63.8853593110264</v>
      </c>
      <c r="L30" s="41">
        <f t="shared" si="4"/>
        <v>23289</v>
      </c>
      <c r="M30" s="40">
        <f t="shared" si="6"/>
        <v>65.01675041876047</v>
      </c>
      <c r="N30" s="67"/>
      <c r="O30" s="68"/>
    </row>
    <row r="31" spans="1:15" ht="15">
      <c r="A31" s="41">
        <v>26</v>
      </c>
      <c r="B31" s="98" t="s">
        <v>65</v>
      </c>
      <c r="C31" s="99">
        <v>66615</v>
      </c>
      <c r="D31" s="70">
        <f t="shared" si="0"/>
        <v>28.232437105852036</v>
      </c>
      <c r="E31" s="99">
        <v>169337</v>
      </c>
      <c r="F31" s="40">
        <f t="shared" si="1"/>
        <v>71.76756289414796</v>
      </c>
      <c r="G31" s="41">
        <f t="shared" si="5"/>
        <v>235952</v>
      </c>
      <c r="H31" s="99">
        <v>40365</v>
      </c>
      <c r="I31" s="40">
        <f t="shared" si="2"/>
        <v>60.59446070704796</v>
      </c>
      <c r="J31" s="99">
        <v>102153</v>
      </c>
      <c r="K31" s="40">
        <f t="shared" si="7"/>
        <v>60.32526854733461</v>
      </c>
      <c r="L31" s="41">
        <f t="shared" si="4"/>
        <v>142518</v>
      </c>
      <c r="M31" s="40">
        <f t="shared" si="6"/>
        <v>60.40126805451956</v>
      </c>
      <c r="N31" s="67"/>
      <c r="O31" s="68"/>
    </row>
    <row r="32" spans="1:59" ht="15.75">
      <c r="A32" s="52" t="s">
        <v>46</v>
      </c>
      <c r="B32" s="65"/>
      <c r="C32" s="52">
        <f>SUM(C6:C31)</f>
        <v>1086813</v>
      </c>
      <c r="D32" s="53">
        <f>+C32/G32*100</f>
        <v>28.766384705825683</v>
      </c>
      <c r="E32" s="52">
        <f>SUM(E6:E31)</f>
        <v>2691253</v>
      </c>
      <c r="F32" s="53">
        <f>+E32/G32*100</f>
        <v>71.23361529417433</v>
      </c>
      <c r="G32" s="52">
        <f>SUM(G6:G31)</f>
        <v>3778066</v>
      </c>
      <c r="H32" s="52">
        <f>SUM(H6:H31)</f>
        <v>809638</v>
      </c>
      <c r="I32" s="53">
        <f>+H32/C32*100</f>
        <v>74.49653252215423</v>
      </c>
      <c r="J32" s="52">
        <f>SUM(J6:J31)</f>
        <v>1987802</v>
      </c>
      <c r="K32" s="53">
        <f>+J32/E32*100</f>
        <v>73.86158046084853</v>
      </c>
      <c r="L32" s="52">
        <f>SUM(L6:L31)</f>
        <v>2797440</v>
      </c>
      <c r="M32" s="53">
        <f t="shared" si="6"/>
        <v>74.0442332135013</v>
      </c>
      <c r="N32" s="54"/>
      <c r="O32" s="55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</row>
    <row r="33" spans="7:12" ht="12.75">
      <c r="G33" s="101"/>
      <c r="L33" s="101"/>
    </row>
    <row r="37" spans="1:9" ht="17.25">
      <c r="A37" s="115" t="s">
        <v>100</v>
      </c>
      <c r="B37" s="93"/>
      <c r="C37" s="93"/>
      <c r="D37" s="93"/>
      <c r="E37" s="93"/>
      <c r="F37" s="93"/>
      <c r="G37" s="93"/>
      <c r="H37" s="93"/>
      <c r="I37" s="93"/>
    </row>
    <row r="38" spans="1:56" ht="17.25">
      <c r="A38" s="69"/>
      <c r="B38" s="69"/>
      <c r="C38" s="94" t="s">
        <v>66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 t="s">
        <v>67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</row>
    <row r="39" spans="1:56" ht="17.25">
      <c r="A39" s="69"/>
      <c r="B39" s="69"/>
      <c r="C39" s="95"/>
      <c r="D39" s="95"/>
      <c r="E39" s="95"/>
      <c r="F39" s="95" t="s">
        <v>15</v>
      </c>
      <c r="G39" s="95"/>
      <c r="H39" s="95"/>
      <c r="I39" s="95" t="s">
        <v>14</v>
      </c>
      <c r="J39" s="95"/>
      <c r="K39" s="95"/>
      <c r="L39" s="95" t="s">
        <v>48</v>
      </c>
      <c r="M39" s="95"/>
      <c r="N39" s="95"/>
      <c r="O39" s="95" t="s">
        <v>47</v>
      </c>
      <c r="P39" s="95"/>
      <c r="Q39" s="95"/>
      <c r="R39" s="95" t="s">
        <v>49</v>
      </c>
      <c r="S39" s="95"/>
      <c r="T39" s="95"/>
      <c r="U39" s="95" t="s">
        <v>50</v>
      </c>
      <c r="V39" s="95"/>
      <c r="W39" s="95"/>
      <c r="X39" s="95" t="s">
        <v>51</v>
      </c>
      <c r="Y39" s="95"/>
      <c r="Z39" s="95"/>
      <c r="AA39" s="95" t="s">
        <v>52</v>
      </c>
      <c r="AB39" s="95"/>
      <c r="AC39" s="95"/>
      <c r="AD39" s="96"/>
      <c r="AE39" s="96"/>
      <c r="AF39" s="96"/>
      <c r="AG39" s="95" t="s">
        <v>15</v>
      </c>
      <c r="AH39" s="95"/>
      <c r="AI39" s="95"/>
      <c r="AJ39" s="95" t="s">
        <v>14</v>
      </c>
      <c r="AK39" s="95"/>
      <c r="AL39" s="95"/>
      <c r="AM39" s="95" t="s">
        <v>48</v>
      </c>
      <c r="AN39" s="95"/>
      <c r="AO39" s="95"/>
      <c r="AP39" s="95" t="s">
        <v>47</v>
      </c>
      <c r="AQ39" s="95"/>
      <c r="AR39" s="95"/>
      <c r="AS39" s="95" t="s">
        <v>49</v>
      </c>
      <c r="AT39" s="95"/>
      <c r="AU39" s="95"/>
      <c r="AV39" s="95" t="s">
        <v>50</v>
      </c>
      <c r="AW39" s="95"/>
      <c r="AX39" s="95"/>
      <c r="AY39" s="95" t="s">
        <v>51</v>
      </c>
      <c r="AZ39" s="95"/>
      <c r="BA39" s="95"/>
      <c r="BB39" s="95" t="s">
        <v>52</v>
      </c>
      <c r="BC39" s="95"/>
      <c r="BD39" s="95"/>
    </row>
    <row r="40" spans="1:56" ht="15">
      <c r="A40" s="96" t="s">
        <v>53</v>
      </c>
      <c r="B40" s="56" t="s">
        <v>92</v>
      </c>
      <c r="C40" s="56" t="s">
        <v>28</v>
      </c>
      <c r="D40" s="56" t="s">
        <v>29</v>
      </c>
      <c r="E40" s="56" t="s">
        <v>18</v>
      </c>
      <c r="F40" s="56" t="s">
        <v>28</v>
      </c>
      <c r="G40" s="56" t="s">
        <v>29</v>
      </c>
      <c r="H40" s="56" t="s">
        <v>18</v>
      </c>
      <c r="I40" s="56" t="s">
        <v>28</v>
      </c>
      <c r="J40" s="56" t="s">
        <v>29</v>
      </c>
      <c r="K40" s="56" t="s">
        <v>18</v>
      </c>
      <c r="L40" s="56" t="s">
        <v>28</v>
      </c>
      <c r="M40" s="56" t="s">
        <v>29</v>
      </c>
      <c r="N40" s="56" t="s">
        <v>18</v>
      </c>
      <c r="O40" s="56" t="s">
        <v>28</v>
      </c>
      <c r="P40" s="56" t="s">
        <v>29</v>
      </c>
      <c r="Q40" s="56" t="s">
        <v>18</v>
      </c>
      <c r="R40" s="56" t="s">
        <v>28</v>
      </c>
      <c r="S40" s="56" t="s">
        <v>29</v>
      </c>
      <c r="T40" s="56" t="s">
        <v>18</v>
      </c>
      <c r="U40" s="56" t="s">
        <v>28</v>
      </c>
      <c r="V40" s="56" t="s">
        <v>29</v>
      </c>
      <c r="W40" s="56" t="s">
        <v>18</v>
      </c>
      <c r="X40" s="56" t="s">
        <v>28</v>
      </c>
      <c r="Y40" s="56" t="s">
        <v>29</v>
      </c>
      <c r="Z40" s="56" t="s">
        <v>18</v>
      </c>
      <c r="AA40" s="56" t="s">
        <v>28</v>
      </c>
      <c r="AB40" s="56" t="s">
        <v>29</v>
      </c>
      <c r="AC40" s="56" t="s">
        <v>18</v>
      </c>
      <c r="AD40" s="56" t="s">
        <v>28</v>
      </c>
      <c r="AE40" s="56" t="s">
        <v>29</v>
      </c>
      <c r="AF40" s="56" t="s">
        <v>18</v>
      </c>
      <c r="AG40" s="56" t="s">
        <v>28</v>
      </c>
      <c r="AH40" s="56" t="s">
        <v>29</v>
      </c>
      <c r="AI40" s="56" t="s">
        <v>18</v>
      </c>
      <c r="AJ40" s="56" t="s">
        <v>28</v>
      </c>
      <c r="AK40" s="56" t="s">
        <v>29</v>
      </c>
      <c r="AL40" s="56" t="s">
        <v>18</v>
      </c>
      <c r="AM40" s="56" t="s">
        <v>28</v>
      </c>
      <c r="AN40" s="56" t="s">
        <v>29</v>
      </c>
      <c r="AO40" s="56" t="s">
        <v>18</v>
      </c>
      <c r="AP40" s="56" t="s">
        <v>28</v>
      </c>
      <c r="AQ40" s="56" t="s">
        <v>29</v>
      </c>
      <c r="AR40" s="56" t="s">
        <v>18</v>
      </c>
      <c r="AS40" s="56" t="s">
        <v>28</v>
      </c>
      <c r="AT40" s="56" t="s">
        <v>29</v>
      </c>
      <c r="AU40" s="56" t="s">
        <v>18</v>
      </c>
      <c r="AV40" s="56" t="s">
        <v>28</v>
      </c>
      <c r="AW40" s="56" t="s">
        <v>29</v>
      </c>
      <c r="AX40" s="56" t="s">
        <v>18</v>
      </c>
      <c r="AY40" s="56" t="s">
        <v>28</v>
      </c>
      <c r="AZ40" s="56" t="s">
        <v>29</v>
      </c>
      <c r="BA40" s="56" t="s">
        <v>18</v>
      </c>
      <c r="BB40" s="56" t="s">
        <v>28</v>
      </c>
      <c r="BC40" s="56" t="s">
        <v>29</v>
      </c>
      <c r="BD40" s="56" t="s">
        <v>18</v>
      </c>
    </row>
    <row r="41" spans="1:56" ht="15">
      <c r="A41" s="106">
        <v>1</v>
      </c>
      <c r="B41" s="57" t="s">
        <v>35</v>
      </c>
      <c r="C41" s="97">
        <v>100858</v>
      </c>
      <c r="D41" s="97">
        <v>323164</v>
      </c>
      <c r="E41" s="97">
        <v>424022</v>
      </c>
      <c r="F41" s="58">
        <v>21759</v>
      </c>
      <c r="G41" s="58">
        <v>81516</v>
      </c>
      <c r="H41" s="58">
        <v>103275</v>
      </c>
      <c r="I41" s="58">
        <v>9682</v>
      </c>
      <c r="J41" s="58">
        <v>24669</v>
      </c>
      <c r="K41" s="58">
        <v>34351</v>
      </c>
      <c r="L41" s="58">
        <v>61873</v>
      </c>
      <c r="M41" s="58">
        <v>196199</v>
      </c>
      <c r="N41" s="58">
        <v>258072</v>
      </c>
      <c r="O41" s="41">
        <v>7544</v>
      </c>
      <c r="P41" s="58">
        <v>20780</v>
      </c>
      <c r="Q41" s="58">
        <v>28324</v>
      </c>
      <c r="R41" s="58">
        <v>21.57</v>
      </c>
      <c r="S41" s="58">
        <v>25.22</v>
      </c>
      <c r="T41" s="58">
        <v>24.35</v>
      </c>
      <c r="U41" s="58">
        <v>9.59</v>
      </c>
      <c r="V41" s="58">
        <v>7.63</v>
      </c>
      <c r="W41" s="58">
        <v>8.1</v>
      </c>
      <c r="X41" s="58">
        <v>61.34</v>
      </c>
      <c r="Y41" s="58">
        <v>60.71</v>
      </c>
      <c r="Z41" s="58">
        <v>60.86</v>
      </c>
      <c r="AA41" s="41">
        <v>7.47</v>
      </c>
      <c r="AB41" s="58">
        <v>6.43</v>
      </c>
      <c r="AC41" s="41">
        <v>6.67</v>
      </c>
      <c r="AD41" s="97">
        <v>73028</v>
      </c>
      <c r="AE41" s="97">
        <v>234692</v>
      </c>
      <c r="AF41" s="97">
        <v>307720</v>
      </c>
      <c r="AG41" s="58">
        <v>16194</v>
      </c>
      <c r="AH41" s="58">
        <v>60226</v>
      </c>
      <c r="AI41" s="58">
        <v>76420</v>
      </c>
      <c r="AJ41" s="58">
        <v>6738</v>
      </c>
      <c r="AK41" s="58">
        <v>16594</v>
      </c>
      <c r="AL41" s="58">
        <v>23332</v>
      </c>
      <c r="AM41" s="58">
        <v>44626</v>
      </c>
      <c r="AN41" s="58">
        <v>143001</v>
      </c>
      <c r="AO41" s="58">
        <v>187627</v>
      </c>
      <c r="AP41" s="41">
        <v>5470</v>
      </c>
      <c r="AQ41" s="58">
        <v>14871</v>
      </c>
      <c r="AR41" s="58">
        <v>20341</v>
      </c>
      <c r="AS41" s="58">
        <v>22.17</v>
      </c>
      <c r="AT41" s="58">
        <v>25.66</v>
      </c>
      <c r="AU41" s="58">
        <v>24.83</v>
      </c>
      <c r="AV41" s="58">
        <v>9.22</v>
      </c>
      <c r="AW41" s="58">
        <v>7.07</v>
      </c>
      <c r="AX41" s="58">
        <v>7.58</v>
      </c>
      <c r="AY41" s="58">
        <v>61.1</v>
      </c>
      <c r="AZ41" s="58">
        <v>60.93</v>
      </c>
      <c r="BA41" s="58">
        <v>60.97</v>
      </c>
      <c r="BB41" s="41">
        <v>7.49</v>
      </c>
      <c r="BC41" s="58">
        <v>6.33</v>
      </c>
      <c r="BD41" s="41">
        <v>6.61</v>
      </c>
    </row>
    <row r="42" spans="1:56" ht="15">
      <c r="A42" s="106">
        <v>2</v>
      </c>
      <c r="B42" s="57" t="s">
        <v>85</v>
      </c>
      <c r="C42" s="97">
        <v>4314</v>
      </c>
      <c r="D42" s="97">
        <v>7603</v>
      </c>
      <c r="E42" s="97">
        <v>11917</v>
      </c>
      <c r="F42" s="58">
        <v>1</v>
      </c>
      <c r="G42" s="58">
        <v>9</v>
      </c>
      <c r="H42" s="58">
        <v>10</v>
      </c>
      <c r="I42" s="58">
        <v>3739</v>
      </c>
      <c r="J42" s="58">
        <v>6637</v>
      </c>
      <c r="K42" s="58">
        <v>10376</v>
      </c>
      <c r="L42" s="58">
        <v>574</v>
      </c>
      <c r="M42" s="58">
        <v>957</v>
      </c>
      <c r="N42" s="58">
        <v>1531</v>
      </c>
      <c r="O42" s="41"/>
      <c r="P42" s="58"/>
      <c r="Q42" s="58"/>
      <c r="R42" s="58">
        <v>0.02</v>
      </c>
      <c r="S42" s="58">
        <v>0.11</v>
      </c>
      <c r="T42" s="58">
        <v>0.08</v>
      </c>
      <c r="U42" s="58">
        <v>86.67</v>
      </c>
      <c r="V42" s="58">
        <v>87.29</v>
      </c>
      <c r="W42" s="58">
        <v>87.06</v>
      </c>
      <c r="X42" s="58">
        <v>13.3</v>
      </c>
      <c r="Y42" s="58">
        <v>12.58</v>
      </c>
      <c r="Z42" s="58">
        <v>12.84</v>
      </c>
      <c r="AA42" s="41"/>
      <c r="AB42" s="58"/>
      <c r="AC42" s="41"/>
      <c r="AD42" s="97">
        <v>4256</v>
      </c>
      <c r="AE42" s="97">
        <v>7476</v>
      </c>
      <c r="AF42" s="97">
        <v>11732</v>
      </c>
      <c r="AG42" s="58">
        <v>1</v>
      </c>
      <c r="AH42" s="58">
        <v>9</v>
      </c>
      <c r="AI42" s="58">
        <v>10</v>
      </c>
      <c r="AJ42" s="58">
        <v>3681</v>
      </c>
      <c r="AK42" s="58">
        <v>6512</v>
      </c>
      <c r="AL42" s="58">
        <v>10193</v>
      </c>
      <c r="AM42" s="58">
        <v>574</v>
      </c>
      <c r="AN42" s="58">
        <v>955</v>
      </c>
      <c r="AO42" s="58">
        <v>1529</v>
      </c>
      <c r="AP42" s="41"/>
      <c r="AQ42" s="58"/>
      <c r="AR42" s="58"/>
      <c r="AS42" s="58">
        <v>0.02</v>
      </c>
      <c r="AT42" s="58">
        <v>0.12</v>
      </c>
      <c r="AU42" s="58">
        <v>0.08</v>
      </c>
      <c r="AV42" s="58">
        <v>86.48</v>
      </c>
      <c r="AW42" s="58">
        <v>87.1</v>
      </c>
      <c r="AX42" s="58">
        <v>86.88</v>
      </c>
      <c r="AY42" s="58">
        <v>13.48</v>
      </c>
      <c r="AZ42" s="58">
        <v>12.77</v>
      </c>
      <c r="BA42" s="58">
        <v>13.03</v>
      </c>
      <c r="BB42" s="41"/>
      <c r="BC42" s="58"/>
      <c r="BD42" s="41"/>
    </row>
    <row r="43" spans="1:56" ht="15">
      <c r="A43" s="106">
        <v>3</v>
      </c>
      <c r="B43" s="57" t="s">
        <v>31</v>
      </c>
      <c r="C43" s="97">
        <v>24066</v>
      </c>
      <c r="D43" s="97">
        <v>60904</v>
      </c>
      <c r="E43" s="97">
        <v>84970</v>
      </c>
      <c r="F43" s="58">
        <v>1717</v>
      </c>
      <c r="G43" s="58">
        <v>4303</v>
      </c>
      <c r="H43" s="58">
        <v>6020</v>
      </c>
      <c r="I43" s="58">
        <v>5573</v>
      </c>
      <c r="J43" s="58">
        <v>12042</v>
      </c>
      <c r="K43" s="58">
        <v>17615</v>
      </c>
      <c r="L43" s="58">
        <v>7289</v>
      </c>
      <c r="M43" s="58">
        <v>24138</v>
      </c>
      <c r="N43" s="58">
        <v>31427</v>
      </c>
      <c r="O43" s="58">
        <v>9487</v>
      </c>
      <c r="P43" s="58">
        <v>20421</v>
      </c>
      <c r="Q43" s="58">
        <v>29908</v>
      </c>
      <c r="R43" s="58">
        <v>7.13</v>
      </c>
      <c r="S43" s="58">
        <v>7.06</v>
      </c>
      <c r="T43" s="58">
        <v>7.08</v>
      </c>
      <c r="U43" s="58">
        <v>23.15</v>
      </c>
      <c r="V43" s="58">
        <v>19.77</v>
      </c>
      <c r="W43" s="58">
        <v>20.73</v>
      </c>
      <c r="X43" s="58">
        <v>30.28</v>
      </c>
      <c r="Y43" s="58">
        <v>39.63</v>
      </c>
      <c r="Z43" s="58">
        <v>36.98</v>
      </c>
      <c r="AA43" s="58">
        <v>39.42</v>
      </c>
      <c r="AB43" s="58">
        <v>33.52</v>
      </c>
      <c r="AC43" s="58">
        <v>35.19</v>
      </c>
      <c r="AD43" s="97">
        <v>15692</v>
      </c>
      <c r="AE43" s="97">
        <v>39053</v>
      </c>
      <c r="AF43" s="97">
        <v>54745</v>
      </c>
      <c r="AG43" s="58">
        <v>977</v>
      </c>
      <c r="AH43" s="58">
        <v>2559</v>
      </c>
      <c r="AI43" s="58">
        <v>3536</v>
      </c>
      <c r="AJ43" s="58">
        <v>3236</v>
      </c>
      <c r="AK43" s="58">
        <v>7209</v>
      </c>
      <c r="AL43" s="58">
        <v>10445</v>
      </c>
      <c r="AM43" s="58">
        <v>4997</v>
      </c>
      <c r="AN43" s="58">
        <v>16475</v>
      </c>
      <c r="AO43" s="58">
        <v>21472</v>
      </c>
      <c r="AP43" s="58">
        <v>6482</v>
      </c>
      <c r="AQ43" s="58">
        <v>12810</v>
      </c>
      <c r="AR43" s="58">
        <v>19292</v>
      </c>
      <c r="AS43" s="58">
        <v>6.22</v>
      </c>
      <c r="AT43" s="58">
        <v>6.55</v>
      </c>
      <c r="AU43" s="58">
        <v>6.45</v>
      </c>
      <c r="AV43" s="58">
        <v>20.62</v>
      </c>
      <c r="AW43" s="58">
        <v>18.45</v>
      </c>
      <c r="AX43" s="58">
        <v>19.07</v>
      </c>
      <c r="AY43" s="58">
        <v>31.84</v>
      </c>
      <c r="AZ43" s="58">
        <v>42.18</v>
      </c>
      <c r="BA43" s="58">
        <v>39.22</v>
      </c>
      <c r="BB43" s="58">
        <v>41.3</v>
      </c>
      <c r="BC43" s="58">
        <v>32.8</v>
      </c>
      <c r="BD43" s="58">
        <v>35.23</v>
      </c>
    </row>
    <row r="44" spans="1:56" ht="15">
      <c r="A44" s="106">
        <v>4</v>
      </c>
      <c r="B44" s="57" t="s">
        <v>30</v>
      </c>
      <c r="C44" s="97">
        <v>21347</v>
      </c>
      <c r="D44" s="97">
        <v>172507</v>
      </c>
      <c r="E44" s="97">
        <v>193854</v>
      </c>
      <c r="F44" s="58">
        <v>6272</v>
      </c>
      <c r="G44" s="58">
        <v>45769</v>
      </c>
      <c r="H44" s="58">
        <v>52041</v>
      </c>
      <c r="I44" s="58">
        <v>1066</v>
      </c>
      <c r="J44" s="58">
        <v>7615</v>
      </c>
      <c r="K44" s="58">
        <v>8681</v>
      </c>
      <c r="L44" s="58">
        <v>11606</v>
      </c>
      <c r="M44" s="58">
        <v>97063</v>
      </c>
      <c r="N44" s="58">
        <v>108669</v>
      </c>
      <c r="O44" s="58">
        <v>2403</v>
      </c>
      <c r="P44" s="58">
        <v>22060</v>
      </c>
      <c r="Q44" s="58">
        <v>24463</v>
      </c>
      <c r="R44" s="58">
        <v>29.38</v>
      </c>
      <c r="S44" s="58">
        <v>26.53</v>
      </c>
      <c r="T44" s="58">
        <v>26.84</v>
      </c>
      <c r="U44" s="58">
        <v>4.99</v>
      </c>
      <c r="V44" s="58">
        <v>4.41</v>
      </c>
      <c r="W44" s="58">
        <v>4.47</v>
      </c>
      <c r="X44" s="58">
        <v>54.36</v>
      </c>
      <c r="Y44" s="58">
        <v>56.26</v>
      </c>
      <c r="Z44" s="58">
        <v>56.05</v>
      </c>
      <c r="AA44" s="58">
        <v>11.25</v>
      </c>
      <c r="AB44" s="58">
        <v>12.78</v>
      </c>
      <c r="AC44" s="58">
        <v>12.61</v>
      </c>
      <c r="AD44" s="97">
        <v>18725</v>
      </c>
      <c r="AE44" s="97">
        <v>150409</v>
      </c>
      <c r="AF44" s="97">
        <v>169134</v>
      </c>
      <c r="AG44" s="58">
        <v>5567</v>
      </c>
      <c r="AH44" s="58">
        <v>39374</v>
      </c>
      <c r="AI44" s="58">
        <v>44941</v>
      </c>
      <c r="AJ44" s="58">
        <v>980</v>
      </c>
      <c r="AK44" s="58">
        <v>7010</v>
      </c>
      <c r="AL44" s="58">
        <v>7990</v>
      </c>
      <c r="AM44" s="58">
        <v>10090</v>
      </c>
      <c r="AN44" s="58">
        <v>84263</v>
      </c>
      <c r="AO44" s="58">
        <v>94353</v>
      </c>
      <c r="AP44" s="58">
        <v>2088</v>
      </c>
      <c r="AQ44" s="58">
        <v>19762</v>
      </c>
      <c r="AR44" s="58">
        <v>21850</v>
      </c>
      <c r="AS44" s="58">
        <v>29.73</v>
      </c>
      <c r="AT44" s="58">
        <v>26.17</v>
      </c>
      <c r="AU44" s="58">
        <v>26.57</v>
      </c>
      <c r="AV44" s="58">
        <v>5.23</v>
      </c>
      <c r="AW44" s="58">
        <v>4.66</v>
      </c>
      <c r="AX44" s="58">
        <v>4.72</v>
      </c>
      <c r="AY44" s="58">
        <v>53.88</v>
      </c>
      <c r="AZ44" s="58">
        <v>56.02</v>
      </c>
      <c r="BA44" s="58">
        <v>55.78</v>
      </c>
      <c r="BB44" s="58">
        <v>11.15</v>
      </c>
      <c r="BC44" s="58">
        <v>13.13</v>
      </c>
      <c r="BD44" s="58">
        <v>12.91</v>
      </c>
    </row>
    <row r="45" spans="1:56" ht="15">
      <c r="A45" s="106">
        <v>5</v>
      </c>
      <c r="B45" s="57" t="s">
        <v>86</v>
      </c>
      <c r="C45" s="97">
        <v>66418</v>
      </c>
      <c r="D45" s="97">
        <v>118724</v>
      </c>
      <c r="E45" s="97">
        <v>185142</v>
      </c>
      <c r="F45" s="58">
        <v>6880</v>
      </c>
      <c r="G45" s="58">
        <v>14174</v>
      </c>
      <c r="H45" s="58">
        <v>21054</v>
      </c>
      <c r="I45" s="58">
        <v>38131</v>
      </c>
      <c r="J45" s="58">
        <v>58173</v>
      </c>
      <c r="K45" s="58">
        <v>96304</v>
      </c>
      <c r="L45" s="58">
        <v>20726</v>
      </c>
      <c r="M45" s="58">
        <v>45277</v>
      </c>
      <c r="N45" s="58">
        <v>66003</v>
      </c>
      <c r="O45" s="58">
        <v>681</v>
      </c>
      <c r="P45" s="58">
        <v>1100</v>
      </c>
      <c r="Q45" s="58">
        <v>1781</v>
      </c>
      <c r="R45" s="58">
        <v>10.35</v>
      </c>
      <c r="S45" s="58">
        <v>11.93</v>
      </c>
      <c r="T45" s="58">
        <v>11.37</v>
      </c>
      <c r="U45" s="58">
        <v>57.41</v>
      </c>
      <c r="V45" s="58">
        <v>48.99</v>
      </c>
      <c r="W45" s="58">
        <v>52.01</v>
      </c>
      <c r="X45" s="58">
        <v>31.2</v>
      </c>
      <c r="Y45" s="58">
        <v>38.13</v>
      </c>
      <c r="Z45" s="58">
        <v>35.64</v>
      </c>
      <c r="AA45" s="58">
        <v>1.02</v>
      </c>
      <c r="AB45" s="58">
        <v>0.92</v>
      </c>
      <c r="AC45" s="58">
        <v>0.96</v>
      </c>
      <c r="AD45" s="97">
        <v>55866</v>
      </c>
      <c r="AE45" s="97">
        <v>99727</v>
      </c>
      <c r="AF45" s="97">
        <v>155593</v>
      </c>
      <c r="AG45" s="58">
        <v>5871</v>
      </c>
      <c r="AH45" s="58">
        <v>12059</v>
      </c>
      <c r="AI45" s="58">
        <v>17930</v>
      </c>
      <c r="AJ45" s="58">
        <v>31909</v>
      </c>
      <c r="AK45" s="58">
        <v>48543</v>
      </c>
      <c r="AL45" s="58">
        <v>80452</v>
      </c>
      <c r="AM45" s="58">
        <v>17516</v>
      </c>
      <c r="AN45" s="58">
        <v>38268</v>
      </c>
      <c r="AO45" s="58">
        <v>55784</v>
      </c>
      <c r="AP45" s="58">
        <v>570</v>
      </c>
      <c r="AQ45" s="58">
        <v>857</v>
      </c>
      <c r="AR45" s="58">
        <v>1427</v>
      </c>
      <c r="AS45" s="58">
        <v>10.5</v>
      </c>
      <c r="AT45" s="58">
        <v>12.09</v>
      </c>
      <c r="AU45" s="58">
        <v>11.52</v>
      </c>
      <c r="AV45" s="58">
        <v>57.11</v>
      </c>
      <c r="AW45" s="58">
        <v>48.67</v>
      </c>
      <c r="AX45" s="58">
        <v>51.7</v>
      </c>
      <c r="AY45" s="58">
        <v>31.35</v>
      </c>
      <c r="AZ45" s="58">
        <v>38.37</v>
      </c>
      <c r="BA45" s="58">
        <v>35.85</v>
      </c>
      <c r="BB45" s="58">
        <v>1.02</v>
      </c>
      <c r="BC45" s="58">
        <v>0.85</v>
      </c>
      <c r="BD45" s="58">
        <v>0.91</v>
      </c>
    </row>
    <row r="46" spans="1:56" ht="15">
      <c r="A46" s="106">
        <v>6</v>
      </c>
      <c r="B46" s="57" t="s">
        <v>36</v>
      </c>
      <c r="C46" s="97">
        <v>878</v>
      </c>
      <c r="D46" s="97">
        <v>60</v>
      </c>
      <c r="E46" s="97">
        <v>938</v>
      </c>
      <c r="F46" s="58">
        <v>129</v>
      </c>
      <c r="G46" s="58">
        <v>3</v>
      </c>
      <c r="H46" s="58">
        <v>132</v>
      </c>
      <c r="I46" s="58">
        <v>36</v>
      </c>
      <c r="J46" s="58">
        <v>1</v>
      </c>
      <c r="K46" s="58">
        <v>37</v>
      </c>
      <c r="L46" s="41">
        <v>573</v>
      </c>
      <c r="M46" s="41">
        <v>53</v>
      </c>
      <c r="N46" s="41">
        <v>626</v>
      </c>
      <c r="O46" s="41">
        <v>140</v>
      </c>
      <c r="P46" s="41">
        <v>3</v>
      </c>
      <c r="Q46" s="41">
        <v>143</v>
      </c>
      <c r="R46" s="58">
        <v>14.69</v>
      </c>
      <c r="S46" s="58">
        <v>5</v>
      </c>
      <c r="T46" s="58">
        <v>14.07</v>
      </c>
      <c r="U46" s="58">
        <v>4.1</v>
      </c>
      <c r="V46" s="58">
        <v>1.66</v>
      </c>
      <c r="W46" s="58">
        <v>3.94</v>
      </c>
      <c r="X46" s="41">
        <v>65.26</v>
      </c>
      <c r="Y46" s="41">
        <v>88.33</v>
      </c>
      <c r="Z46" s="41">
        <v>66.73</v>
      </c>
      <c r="AA46" s="41">
        <v>15.94</v>
      </c>
      <c r="AB46" s="41">
        <v>5</v>
      </c>
      <c r="AC46" s="41">
        <v>15.24</v>
      </c>
      <c r="AD46" s="97">
        <v>838</v>
      </c>
      <c r="AE46" s="97">
        <v>48</v>
      </c>
      <c r="AF46" s="97">
        <v>886</v>
      </c>
      <c r="AG46" s="58">
        <v>123</v>
      </c>
      <c r="AH46" s="58">
        <v>3</v>
      </c>
      <c r="AI46" s="58">
        <v>126</v>
      </c>
      <c r="AJ46" s="58">
        <v>32</v>
      </c>
      <c r="AK46" s="58">
        <v>1</v>
      </c>
      <c r="AL46" s="58">
        <v>33</v>
      </c>
      <c r="AM46" s="41">
        <v>548</v>
      </c>
      <c r="AN46" s="41">
        <v>42</v>
      </c>
      <c r="AO46" s="41">
        <v>590</v>
      </c>
      <c r="AP46" s="41">
        <v>135</v>
      </c>
      <c r="AQ46" s="41">
        <v>2</v>
      </c>
      <c r="AR46" s="41">
        <v>137</v>
      </c>
      <c r="AS46" s="58">
        <v>14.67</v>
      </c>
      <c r="AT46" s="58">
        <v>6.25</v>
      </c>
      <c r="AU46" s="58">
        <v>14.22</v>
      </c>
      <c r="AV46" s="58">
        <v>3.81</v>
      </c>
      <c r="AW46" s="58">
        <v>2.08</v>
      </c>
      <c r="AX46" s="58">
        <v>3.72</v>
      </c>
      <c r="AY46" s="41">
        <v>65.39</v>
      </c>
      <c r="AZ46" s="41">
        <v>87.5</v>
      </c>
      <c r="BA46" s="41">
        <v>66.59</v>
      </c>
      <c r="BB46" s="41">
        <v>16.1</v>
      </c>
      <c r="BC46" s="41">
        <v>4.16</v>
      </c>
      <c r="BD46" s="41">
        <v>15.46</v>
      </c>
    </row>
    <row r="47" spans="1:56" ht="15">
      <c r="A47" s="106">
        <v>7</v>
      </c>
      <c r="B47" s="57" t="s">
        <v>32</v>
      </c>
      <c r="C47" s="97">
        <v>9596</v>
      </c>
      <c r="D47" s="90">
        <v>17349</v>
      </c>
      <c r="E47" s="97">
        <v>26945</v>
      </c>
      <c r="F47" s="58">
        <v>1279</v>
      </c>
      <c r="G47" s="41">
        <v>2898</v>
      </c>
      <c r="H47" s="58">
        <v>4177</v>
      </c>
      <c r="I47" s="58">
        <v>3052</v>
      </c>
      <c r="J47" s="41">
        <v>4120</v>
      </c>
      <c r="K47" s="58">
        <v>7172</v>
      </c>
      <c r="L47" s="58">
        <v>4766</v>
      </c>
      <c r="M47" s="41">
        <v>9302</v>
      </c>
      <c r="N47" s="58">
        <v>14068</v>
      </c>
      <c r="O47" s="58">
        <v>499</v>
      </c>
      <c r="P47" s="41">
        <v>1029</v>
      </c>
      <c r="Q47" s="58">
        <v>1528</v>
      </c>
      <c r="R47" s="58">
        <v>13.32</v>
      </c>
      <c r="S47" s="41">
        <v>16.7</v>
      </c>
      <c r="T47" s="58">
        <v>15.5</v>
      </c>
      <c r="U47" s="58">
        <v>31.8</v>
      </c>
      <c r="V47" s="41">
        <v>23.74</v>
      </c>
      <c r="W47" s="58">
        <v>26.61</v>
      </c>
      <c r="X47" s="58">
        <v>49.66</v>
      </c>
      <c r="Y47" s="41">
        <v>53.61</v>
      </c>
      <c r="Z47" s="58">
        <v>52.21</v>
      </c>
      <c r="AA47" s="58">
        <v>5.2</v>
      </c>
      <c r="AB47" s="41">
        <v>5.93</v>
      </c>
      <c r="AC47" s="58">
        <v>5.67</v>
      </c>
      <c r="AD47" s="97">
        <v>6923</v>
      </c>
      <c r="AE47" s="90">
        <v>12393</v>
      </c>
      <c r="AF47" s="97">
        <v>19316</v>
      </c>
      <c r="AG47" s="58">
        <v>877</v>
      </c>
      <c r="AH47" s="41">
        <v>1960</v>
      </c>
      <c r="AI47" s="58">
        <v>2837</v>
      </c>
      <c r="AJ47" s="58">
        <v>2363</v>
      </c>
      <c r="AK47" s="41">
        <v>3271</v>
      </c>
      <c r="AL47" s="58">
        <v>5634</v>
      </c>
      <c r="AM47" s="58">
        <v>3364</v>
      </c>
      <c r="AN47" s="41">
        <v>6451</v>
      </c>
      <c r="AO47" s="58">
        <v>9815</v>
      </c>
      <c r="AP47" s="58">
        <v>319</v>
      </c>
      <c r="AQ47" s="41">
        <v>711</v>
      </c>
      <c r="AR47" s="58">
        <v>1030</v>
      </c>
      <c r="AS47" s="58">
        <v>12.66</v>
      </c>
      <c r="AT47" s="41">
        <v>15.81</v>
      </c>
      <c r="AU47" s="58">
        <v>14.68</v>
      </c>
      <c r="AV47" s="58">
        <v>34.13</v>
      </c>
      <c r="AW47" s="41">
        <v>26.39</v>
      </c>
      <c r="AX47" s="58">
        <v>29.16</v>
      </c>
      <c r="AY47" s="58">
        <v>48.59</v>
      </c>
      <c r="AZ47" s="41">
        <v>52.05</v>
      </c>
      <c r="BA47" s="58">
        <v>50.81</v>
      </c>
      <c r="BB47" s="58">
        <v>4.6</v>
      </c>
      <c r="BC47" s="41">
        <v>5.73</v>
      </c>
      <c r="BD47" s="58">
        <v>5.33</v>
      </c>
    </row>
    <row r="48" spans="1:56" ht="15">
      <c r="A48" s="106">
        <v>8</v>
      </c>
      <c r="B48" s="57" t="s">
        <v>57</v>
      </c>
      <c r="C48" s="97">
        <v>34249</v>
      </c>
      <c r="D48" s="97">
        <v>74729</v>
      </c>
      <c r="E48" s="97">
        <v>108978</v>
      </c>
      <c r="F48" s="58">
        <v>12728</v>
      </c>
      <c r="G48" s="58">
        <v>25591</v>
      </c>
      <c r="H48" s="58">
        <v>38319</v>
      </c>
      <c r="I48" s="58">
        <v>66</v>
      </c>
      <c r="J48" s="58">
        <v>167</v>
      </c>
      <c r="K48" s="58">
        <v>233</v>
      </c>
      <c r="L48" s="58">
        <v>20400</v>
      </c>
      <c r="M48" s="58">
        <v>47445</v>
      </c>
      <c r="N48" s="58">
        <v>67845</v>
      </c>
      <c r="O48" s="58">
        <v>1055</v>
      </c>
      <c r="P48" s="58">
        <v>1526</v>
      </c>
      <c r="Q48" s="58">
        <v>2581</v>
      </c>
      <c r="R48" s="58">
        <v>37.16</v>
      </c>
      <c r="S48" s="58">
        <v>34.24</v>
      </c>
      <c r="T48" s="58">
        <v>35.16</v>
      </c>
      <c r="U48" s="58">
        <v>0.19</v>
      </c>
      <c r="V48" s="58">
        <v>0.22</v>
      </c>
      <c r="W48" s="58">
        <v>0.21</v>
      </c>
      <c r="X48" s="58">
        <v>59.56</v>
      </c>
      <c r="Y48" s="58">
        <v>63.48</v>
      </c>
      <c r="Z48" s="58">
        <v>62.25</v>
      </c>
      <c r="AA48" s="58">
        <v>3.08</v>
      </c>
      <c r="AB48" s="58">
        <v>2.04</v>
      </c>
      <c r="AC48" s="58">
        <v>2.36</v>
      </c>
      <c r="AD48" s="97">
        <v>20317</v>
      </c>
      <c r="AE48" s="97">
        <v>46152</v>
      </c>
      <c r="AF48" s="97">
        <v>66469</v>
      </c>
      <c r="AG48" s="58">
        <v>7132</v>
      </c>
      <c r="AH48" s="58">
        <v>14674</v>
      </c>
      <c r="AI48" s="58">
        <v>21806</v>
      </c>
      <c r="AJ48" s="58">
        <v>46</v>
      </c>
      <c r="AK48" s="58">
        <v>128</v>
      </c>
      <c r="AL48" s="58">
        <v>174</v>
      </c>
      <c r="AM48" s="58">
        <v>12649</v>
      </c>
      <c r="AN48" s="58">
        <v>30543</v>
      </c>
      <c r="AO48" s="58">
        <v>43192</v>
      </c>
      <c r="AP48" s="58">
        <v>490</v>
      </c>
      <c r="AQ48" s="58">
        <v>807</v>
      </c>
      <c r="AR48" s="58">
        <v>1297</v>
      </c>
      <c r="AS48" s="58">
        <v>35.1</v>
      </c>
      <c r="AT48" s="58">
        <v>31.79</v>
      </c>
      <c r="AU48" s="58">
        <v>32.8</v>
      </c>
      <c r="AV48" s="58">
        <v>0.22</v>
      </c>
      <c r="AW48" s="58">
        <v>0.27</v>
      </c>
      <c r="AX48" s="58">
        <v>0.26</v>
      </c>
      <c r="AY48" s="58">
        <v>62.25</v>
      </c>
      <c r="AZ48" s="58">
        <v>66.17</v>
      </c>
      <c r="BA48" s="58">
        <v>64.98</v>
      </c>
      <c r="BB48" s="58">
        <v>2.41</v>
      </c>
      <c r="BC48" s="58">
        <v>1.74</v>
      </c>
      <c r="BD48" s="58">
        <v>1.95</v>
      </c>
    </row>
    <row r="49" spans="1:56" ht="15">
      <c r="A49" s="106">
        <v>9</v>
      </c>
      <c r="B49" s="57" t="s">
        <v>87</v>
      </c>
      <c r="C49" s="97">
        <v>363</v>
      </c>
      <c r="D49" s="97">
        <v>1065</v>
      </c>
      <c r="E49" s="97">
        <v>1428</v>
      </c>
      <c r="F49" s="58">
        <v>104</v>
      </c>
      <c r="G49" s="58">
        <v>280</v>
      </c>
      <c r="H49" s="58">
        <v>384</v>
      </c>
      <c r="I49" s="58">
        <v>73</v>
      </c>
      <c r="J49" s="58">
        <v>282</v>
      </c>
      <c r="K49" s="58">
        <v>355</v>
      </c>
      <c r="L49" s="58">
        <v>160</v>
      </c>
      <c r="M49" s="58">
        <v>446</v>
      </c>
      <c r="N49" s="58">
        <v>606</v>
      </c>
      <c r="O49" s="58">
        <v>26</v>
      </c>
      <c r="P49" s="58">
        <v>57</v>
      </c>
      <c r="Q49" s="58">
        <v>83</v>
      </c>
      <c r="R49" s="58">
        <v>28.65</v>
      </c>
      <c r="S49" s="58">
        <v>26.29</v>
      </c>
      <c r="T49" s="58">
        <v>26.89</v>
      </c>
      <c r="U49" s="58">
        <v>20.11</v>
      </c>
      <c r="V49" s="58">
        <v>26.47</v>
      </c>
      <c r="W49" s="58">
        <v>24.85</v>
      </c>
      <c r="X49" s="58">
        <v>44.07</v>
      </c>
      <c r="Y49" s="58">
        <v>41.87</v>
      </c>
      <c r="Z49" s="58">
        <v>42.43</v>
      </c>
      <c r="AA49" s="58">
        <v>7.16</v>
      </c>
      <c r="AB49" s="58">
        <v>5.35</v>
      </c>
      <c r="AC49" s="58">
        <v>5.81</v>
      </c>
      <c r="AD49" s="97">
        <v>209</v>
      </c>
      <c r="AE49" s="97">
        <v>551</v>
      </c>
      <c r="AF49" s="97">
        <v>760</v>
      </c>
      <c r="AG49" s="58">
        <v>61</v>
      </c>
      <c r="AH49" s="58">
        <v>135</v>
      </c>
      <c r="AI49" s="58">
        <v>196</v>
      </c>
      <c r="AJ49" s="58">
        <v>56</v>
      </c>
      <c r="AK49" s="58">
        <v>144</v>
      </c>
      <c r="AL49" s="58">
        <v>200</v>
      </c>
      <c r="AM49" s="58">
        <v>83</v>
      </c>
      <c r="AN49" s="58">
        <v>252</v>
      </c>
      <c r="AO49" s="58">
        <v>335</v>
      </c>
      <c r="AP49" s="58">
        <v>9</v>
      </c>
      <c r="AQ49" s="58">
        <v>20</v>
      </c>
      <c r="AR49" s="58">
        <v>29</v>
      </c>
      <c r="AS49" s="58">
        <v>29.18</v>
      </c>
      <c r="AT49" s="58">
        <v>24.5</v>
      </c>
      <c r="AU49" s="58">
        <v>25.78</v>
      </c>
      <c r="AV49" s="58">
        <v>26.79</v>
      </c>
      <c r="AW49" s="58">
        <v>26.13</v>
      </c>
      <c r="AX49" s="58">
        <v>26.31</v>
      </c>
      <c r="AY49" s="58">
        <v>39.71</v>
      </c>
      <c r="AZ49" s="58">
        <v>45.73</v>
      </c>
      <c r="BA49" s="58">
        <v>44.07</v>
      </c>
      <c r="BB49" s="58">
        <v>4.3</v>
      </c>
      <c r="BC49" s="58">
        <v>3.62</v>
      </c>
      <c r="BD49" s="58">
        <v>3.81</v>
      </c>
    </row>
    <row r="50" spans="1:56" ht="15">
      <c r="A50" s="106">
        <v>10</v>
      </c>
      <c r="B50" s="57" t="s">
        <v>88</v>
      </c>
      <c r="C50" s="110">
        <v>7647</v>
      </c>
      <c r="D50" s="110">
        <v>12044</v>
      </c>
      <c r="E50" s="110">
        <v>19691</v>
      </c>
      <c r="F50" s="111">
        <v>56</v>
      </c>
      <c r="G50" s="111">
        <v>67</v>
      </c>
      <c r="H50" s="111">
        <v>123</v>
      </c>
      <c r="I50" s="111">
        <v>160</v>
      </c>
      <c r="J50" s="111">
        <v>193</v>
      </c>
      <c r="K50" s="111">
        <v>353</v>
      </c>
      <c r="L50" s="111">
        <v>528</v>
      </c>
      <c r="M50" s="111">
        <v>826</v>
      </c>
      <c r="N50" s="111">
        <v>1354</v>
      </c>
      <c r="O50" s="111">
        <v>6903</v>
      </c>
      <c r="P50" s="111">
        <v>10958</v>
      </c>
      <c r="Q50" s="111">
        <v>17861</v>
      </c>
      <c r="R50" s="111">
        <v>0.73</v>
      </c>
      <c r="S50" s="111">
        <v>0.55</v>
      </c>
      <c r="T50" s="111">
        <v>0.62</v>
      </c>
      <c r="U50" s="111">
        <v>2.09</v>
      </c>
      <c r="V50" s="111">
        <v>1.6</v>
      </c>
      <c r="W50" s="111">
        <v>1.79</v>
      </c>
      <c r="X50" s="111">
        <v>6.9</v>
      </c>
      <c r="Y50" s="111">
        <v>6.85</v>
      </c>
      <c r="Z50" s="111">
        <v>6.87</v>
      </c>
      <c r="AA50" s="111">
        <v>90.27</v>
      </c>
      <c r="AB50" s="111">
        <v>90.98</v>
      </c>
      <c r="AC50" s="111">
        <v>90.7</v>
      </c>
      <c r="AD50" s="110">
        <v>5958</v>
      </c>
      <c r="AE50" s="110">
        <v>9119</v>
      </c>
      <c r="AF50" s="110">
        <v>15077</v>
      </c>
      <c r="AG50" s="111">
        <v>33</v>
      </c>
      <c r="AH50" s="111">
        <v>44</v>
      </c>
      <c r="AI50" s="111">
        <v>77</v>
      </c>
      <c r="AJ50" s="111">
        <v>95</v>
      </c>
      <c r="AK50" s="111">
        <v>112</v>
      </c>
      <c r="AL50" s="111">
        <v>207</v>
      </c>
      <c r="AM50" s="111">
        <v>390</v>
      </c>
      <c r="AN50" s="111">
        <v>578</v>
      </c>
      <c r="AO50" s="111">
        <v>968</v>
      </c>
      <c r="AP50" s="111">
        <v>5440</v>
      </c>
      <c r="AQ50" s="111">
        <v>8385</v>
      </c>
      <c r="AR50" s="111">
        <v>13825</v>
      </c>
      <c r="AS50" s="111">
        <v>0.55</v>
      </c>
      <c r="AT50" s="111">
        <v>0.48</v>
      </c>
      <c r="AU50" s="111">
        <v>0.51</v>
      </c>
      <c r="AV50" s="111">
        <v>1.59</v>
      </c>
      <c r="AW50" s="111">
        <v>1.22</v>
      </c>
      <c r="AX50" s="111">
        <v>1.37</v>
      </c>
      <c r="AY50" s="111">
        <v>6.54</v>
      </c>
      <c r="AZ50" s="111">
        <v>6.33</v>
      </c>
      <c r="BA50" s="111">
        <v>6.42</v>
      </c>
      <c r="BB50" s="111">
        <v>91.3</v>
      </c>
      <c r="BC50" s="111">
        <v>91.95</v>
      </c>
      <c r="BD50" s="111">
        <v>91.69</v>
      </c>
    </row>
    <row r="51" spans="1:56" ht="15">
      <c r="A51" s="106">
        <v>11</v>
      </c>
      <c r="B51" s="57" t="s">
        <v>60</v>
      </c>
      <c r="C51" s="97">
        <v>10060</v>
      </c>
      <c r="D51" s="97">
        <v>14115</v>
      </c>
      <c r="E51" s="97">
        <v>24175</v>
      </c>
      <c r="F51" s="58">
        <v>1259</v>
      </c>
      <c r="G51" s="58">
        <v>2009</v>
      </c>
      <c r="H51" s="58">
        <v>3268</v>
      </c>
      <c r="I51" s="58">
        <v>3931</v>
      </c>
      <c r="J51" s="58">
        <v>4423</v>
      </c>
      <c r="K51" s="58">
        <v>8354</v>
      </c>
      <c r="L51" s="58">
        <v>3738</v>
      </c>
      <c r="M51" s="58">
        <v>6032</v>
      </c>
      <c r="N51" s="58">
        <v>9770</v>
      </c>
      <c r="O51" s="58">
        <v>1132</v>
      </c>
      <c r="P51" s="58">
        <v>1651</v>
      </c>
      <c r="Q51" s="58">
        <v>2783</v>
      </c>
      <c r="R51" s="58">
        <v>12.51</v>
      </c>
      <c r="S51" s="58">
        <v>14.23</v>
      </c>
      <c r="T51" s="58">
        <v>13.51</v>
      </c>
      <c r="U51" s="58">
        <v>39.07</v>
      </c>
      <c r="V51" s="58">
        <v>31.33</v>
      </c>
      <c r="W51" s="58">
        <v>34.55</v>
      </c>
      <c r="X51" s="58">
        <v>37.15</v>
      </c>
      <c r="Y51" s="58">
        <v>42.73</v>
      </c>
      <c r="Z51" s="58">
        <v>40.41</v>
      </c>
      <c r="AA51" s="58">
        <v>11.25</v>
      </c>
      <c r="AB51" s="58">
        <v>11.69</v>
      </c>
      <c r="AC51" s="58">
        <v>11.51</v>
      </c>
      <c r="AD51" s="97">
        <v>8692</v>
      </c>
      <c r="AE51" s="97">
        <v>12304</v>
      </c>
      <c r="AF51" s="97">
        <v>20996</v>
      </c>
      <c r="AG51" s="58">
        <v>1079</v>
      </c>
      <c r="AH51" s="58">
        <v>1703</v>
      </c>
      <c r="AI51" s="58">
        <v>2782</v>
      </c>
      <c r="AJ51" s="58">
        <v>3282</v>
      </c>
      <c r="AK51" s="58">
        <v>3753</v>
      </c>
      <c r="AL51" s="58">
        <v>7035</v>
      </c>
      <c r="AM51" s="58">
        <v>3361</v>
      </c>
      <c r="AN51" s="58">
        <v>5367</v>
      </c>
      <c r="AO51" s="58">
        <v>8728</v>
      </c>
      <c r="AP51" s="58">
        <v>970</v>
      </c>
      <c r="AQ51" s="58">
        <v>1481</v>
      </c>
      <c r="AR51" s="58">
        <v>2451</v>
      </c>
      <c r="AS51" s="58">
        <v>12.41</v>
      </c>
      <c r="AT51" s="58">
        <v>13.84</v>
      </c>
      <c r="AU51" s="58">
        <v>13.25</v>
      </c>
      <c r="AV51" s="58">
        <v>37.75</v>
      </c>
      <c r="AW51" s="58">
        <v>30.5</v>
      </c>
      <c r="AX51" s="58">
        <v>33.5</v>
      </c>
      <c r="AY51" s="58">
        <v>38.66</v>
      </c>
      <c r="AZ51" s="58">
        <v>43.61</v>
      </c>
      <c r="BA51" s="58">
        <v>41.56</v>
      </c>
      <c r="BB51" s="58">
        <v>11.15</v>
      </c>
      <c r="BC51" s="58">
        <v>12.03</v>
      </c>
      <c r="BD51" s="58">
        <v>11.67</v>
      </c>
    </row>
    <row r="52" spans="1:56" ht="15">
      <c r="A52" s="106">
        <v>12</v>
      </c>
      <c r="B52" s="57" t="s">
        <v>34</v>
      </c>
      <c r="C52" s="97">
        <v>68042</v>
      </c>
      <c r="D52" s="97">
        <v>165803</v>
      </c>
      <c r="E52" s="97">
        <v>233845</v>
      </c>
      <c r="F52" s="41">
        <v>20923</v>
      </c>
      <c r="G52" s="58">
        <v>49406</v>
      </c>
      <c r="H52" s="58">
        <v>70329</v>
      </c>
      <c r="I52" s="58">
        <v>9251</v>
      </c>
      <c r="J52" s="58">
        <v>23959</v>
      </c>
      <c r="K52" s="58">
        <v>33210</v>
      </c>
      <c r="L52" s="58">
        <v>33095</v>
      </c>
      <c r="M52" s="58">
        <v>82331</v>
      </c>
      <c r="N52" s="58">
        <v>115426</v>
      </c>
      <c r="O52" s="41">
        <v>4773</v>
      </c>
      <c r="P52" s="58">
        <v>10107</v>
      </c>
      <c r="Q52" s="58">
        <v>14880</v>
      </c>
      <c r="R52" s="41">
        <v>30.75</v>
      </c>
      <c r="S52" s="58">
        <v>29.79</v>
      </c>
      <c r="T52" s="58">
        <v>30.07</v>
      </c>
      <c r="U52" s="58">
        <v>13.59</v>
      </c>
      <c r="V52" s="58">
        <v>14.45</v>
      </c>
      <c r="W52" s="58">
        <v>14.2</v>
      </c>
      <c r="X52" s="58">
        <v>48.63</v>
      </c>
      <c r="Y52" s="58">
        <v>49.65</v>
      </c>
      <c r="Z52" s="58">
        <v>49.36</v>
      </c>
      <c r="AA52" s="41">
        <v>7.01</v>
      </c>
      <c r="AB52" s="58">
        <v>6.09</v>
      </c>
      <c r="AC52" s="58">
        <v>6.36</v>
      </c>
      <c r="AD52" s="97">
        <v>54994</v>
      </c>
      <c r="AE52" s="97">
        <v>130716</v>
      </c>
      <c r="AF52" s="97">
        <v>185710</v>
      </c>
      <c r="AG52" s="41">
        <v>16642</v>
      </c>
      <c r="AH52" s="58">
        <v>38384</v>
      </c>
      <c r="AI52" s="58">
        <v>55026</v>
      </c>
      <c r="AJ52" s="58">
        <v>7535</v>
      </c>
      <c r="AK52" s="58">
        <v>18953</v>
      </c>
      <c r="AL52" s="58">
        <v>26488</v>
      </c>
      <c r="AM52" s="58">
        <v>27072</v>
      </c>
      <c r="AN52" s="58">
        <v>65542</v>
      </c>
      <c r="AO52" s="58">
        <v>92614</v>
      </c>
      <c r="AP52" s="41">
        <v>3745</v>
      </c>
      <c r="AQ52" s="58">
        <v>7837</v>
      </c>
      <c r="AR52" s="58">
        <v>11582</v>
      </c>
      <c r="AS52" s="41">
        <v>30.26</v>
      </c>
      <c r="AT52" s="58">
        <v>29.36</v>
      </c>
      <c r="AU52" s="58">
        <v>29.63</v>
      </c>
      <c r="AV52" s="58">
        <v>13.7</v>
      </c>
      <c r="AW52" s="58">
        <v>14.49</v>
      </c>
      <c r="AX52" s="58">
        <v>14.26</v>
      </c>
      <c r="AY52" s="58">
        <v>49.22</v>
      </c>
      <c r="AZ52" s="58">
        <v>50.14</v>
      </c>
      <c r="BA52" s="58">
        <v>49.87</v>
      </c>
      <c r="BB52" s="41">
        <v>6.8</v>
      </c>
      <c r="BC52" s="58">
        <v>5.99</v>
      </c>
      <c r="BD52" s="58">
        <v>6.23</v>
      </c>
    </row>
    <row r="53" spans="1:56" ht="15">
      <c r="A53" s="106">
        <v>13</v>
      </c>
      <c r="B53" s="57" t="s">
        <v>62</v>
      </c>
      <c r="C53" s="97">
        <v>98889</v>
      </c>
      <c r="D53" s="97">
        <v>148808</v>
      </c>
      <c r="E53" s="97">
        <v>247697</v>
      </c>
      <c r="F53" s="41">
        <v>18504</v>
      </c>
      <c r="G53" s="58">
        <v>30867</v>
      </c>
      <c r="H53" s="58">
        <v>49371</v>
      </c>
      <c r="I53" s="58">
        <v>43592</v>
      </c>
      <c r="J53" s="58">
        <v>53017</v>
      </c>
      <c r="K53" s="58">
        <v>96609</v>
      </c>
      <c r="L53" s="58">
        <v>35348</v>
      </c>
      <c r="M53" s="58">
        <v>62797</v>
      </c>
      <c r="N53" s="58">
        <v>98145</v>
      </c>
      <c r="O53" s="41">
        <v>1445</v>
      </c>
      <c r="P53" s="58">
        <v>2127</v>
      </c>
      <c r="Q53" s="58">
        <v>3572</v>
      </c>
      <c r="R53" s="41">
        <v>18.71</v>
      </c>
      <c r="S53" s="58">
        <v>20.74</v>
      </c>
      <c r="T53" s="58">
        <v>19.93</v>
      </c>
      <c r="U53" s="58">
        <v>44.08</v>
      </c>
      <c r="V53" s="58">
        <v>35.62</v>
      </c>
      <c r="W53" s="58">
        <v>39</v>
      </c>
      <c r="X53" s="58">
        <v>35.74</v>
      </c>
      <c r="Y53" s="58">
        <v>42.2</v>
      </c>
      <c r="Z53" s="58">
        <v>39.62</v>
      </c>
      <c r="AA53" s="41">
        <v>1.46</v>
      </c>
      <c r="AB53" s="58">
        <v>1.42</v>
      </c>
      <c r="AC53" s="58">
        <v>1.44</v>
      </c>
      <c r="AD53" s="97">
        <v>59761</v>
      </c>
      <c r="AE53" s="97">
        <v>90386</v>
      </c>
      <c r="AF53" s="97">
        <v>150147</v>
      </c>
      <c r="AG53" s="41">
        <v>10981</v>
      </c>
      <c r="AH53" s="58">
        <v>18247</v>
      </c>
      <c r="AI53" s="58">
        <v>29228</v>
      </c>
      <c r="AJ53" s="58">
        <v>26203</v>
      </c>
      <c r="AK53" s="58">
        <v>31116</v>
      </c>
      <c r="AL53" s="58">
        <v>57319</v>
      </c>
      <c r="AM53" s="58">
        <v>21663</v>
      </c>
      <c r="AN53" s="58">
        <v>39705</v>
      </c>
      <c r="AO53" s="58">
        <v>61368</v>
      </c>
      <c r="AP53" s="41">
        <v>914</v>
      </c>
      <c r="AQ53" s="58">
        <v>1318</v>
      </c>
      <c r="AR53" s="58">
        <v>2232</v>
      </c>
      <c r="AS53" s="41">
        <v>18.37</v>
      </c>
      <c r="AT53" s="58">
        <v>20.18</v>
      </c>
      <c r="AU53" s="58">
        <v>19.46</v>
      </c>
      <c r="AV53" s="58">
        <v>43.84</v>
      </c>
      <c r="AW53" s="58">
        <v>34.42</v>
      </c>
      <c r="AX53" s="58">
        <v>38.17</v>
      </c>
      <c r="AY53" s="58">
        <v>36.24</v>
      </c>
      <c r="AZ53" s="58">
        <v>43.92</v>
      </c>
      <c r="BA53" s="58">
        <v>40.87</v>
      </c>
      <c r="BB53" s="41">
        <v>1.52</v>
      </c>
      <c r="BC53" s="58">
        <v>1.45</v>
      </c>
      <c r="BD53" s="58">
        <v>1.48</v>
      </c>
    </row>
    <row r="54" spans="1:56" ht="15">
      <c r="A54" s="106">
        <v>14</v>
      </c>
      <c r="B54" s="57" t="s">
        <v>33</v>
      </c>
      <c r="C54" s="97"/>
      <c r="D54" s="97">
        <v>3610</v>
      </c>
      <c r="E54" s="97">
        <v>3610</v>
      </c>
      <c r="F54" s="58"/>
      <c r="G54" s="58">
        <v>9</v>
      </c>
      <c r="H54" s="58">
        <v>9</v>
      </c>
      <c r="I54" s="58"/>
      <c r="J54" s="58">
        <v>3089</v>
      </c>
      <c r="K54" s="58">
        <v>3089</v>
      </c>
      <c r="L54" s="58"/>
      <c r="M54" s="58">
        <v>427</v>
      </c>
      <c r="N54" s="58">
        <v>427</v>
      </c>
      <c r="O54" s="58"/>
      <c r="P54" s="58">
        <v>85</v>
      </c>
      <c r="Q54" s="58">
        <v>85</v>
      </c>
      <c r="R54" s="58"/>
      <c r="S54" s="58">
        <v>0.24</v>
      </c>
      <c r="T54" s="58">
        <v>0.24</v>
      </c>
      <c r="U54" s="58"/>
      <c r="V54" s="58">
        <v>85.56</v>
      </c>
      <c r="W54" s="58">
        <v>85.56</v>
      </c>
      <c r="X54" s="58"/>
      <c r="Y54" s="58">
        <v>11.82</v>
      </c>
      <c r="Z54" s="58">
        <v>11.82</v>
      </c>
      <c r="AA54" s="58"/>
      <c r="AB54" s="58">
        <v>2.35</v>
      </c>
      <c r="AC54" s="58">
        <v>2.35</v>
      </c>
      <c r="AD54" s="97"/>
      <c r="AE54" s="97">
        <v>2739</v>
      </c>
      <c r="AF54" s="97">
        <v>2739</v>
      </c>
      <c r="AG54" s="58"/>
      <c r="AH54" s="58">
        <v>9</v>
      </c>
      <c r="AI54" s="58">
        <v>9</v>
      </c>
      <c r="AJ54" s="58"/>
      <c r="AK54" s="58">
        <v>2289</v>
      </c>
      <c r="AL54" s="58">
        <v>2289</v>
      </c>
      <c r="AM54" s="58"/>
      <c r="AN54" s="58">
        <v>361</v>
      </c>
      <c r="AO54" s="58">
        <v>361</v>
      </c>
      <c r="AP54" s="58"/>
      <c r="AQ54" s="58">
        <v>80</v>
      </c>
      <c r="AR54" s="58">
        <v>80</v>
      </c>
      <c r="AS54" s="58"/>
      <c r="AT54" s="58">
        <v>0.32</v>
      </c>
      <c r="AU54" s="58">
        <v>0.32</v>
      </c>
      <c r="AV54" s="58"/>
      <c r="AW54" s="58">
        <v>83.57</v>
      </c>
      <c r="AX54" s="58">
        <v>83.57</v>
      </c>
      <c r="AY54" s="58"/>
      <c r="AZ54" s="58">
        <v>13.17</v>
      </c>
      <c r="BA54" s="58">
        <v>13.17</v>
      </c>
      <c r="BB54" s="58"/>
      <c r="BC54" s="58">
        <v>2.92</v>
      </c>
      <c r="BD54" s="58">
        <v>2.92</v>
      </c>
    </row>
    <row r="55" spans="1:56" ht="15">
      <c r="A55" s="106">
        <v>15</v>
      </c>
      <c r="B55" s="57" t="s">
        <v>61</v>
      </c>
      <c r="C55" s="97">
        <v>13847</v>
      </c>
      <c r="D55" s="97">
        <v>17021</v>
      </c>
      <c r="E55" s="97">
        <v>30868</v>
      </c>
      <c r="F55" s="58">
        <v>2209</v>
      </c>
      <c r="G55" s="58">
        <v>2958</v>
      </c>
      <c r="H55" s="58">
        <v>5167</v>
      </c>
      <c r="I55" s="58">
        <v>7319</v>
      </c>
      <c r="J55" s="58">
        <v>8839</v>
      </c>
      <c r="K55" s="58">
        <v>16158</v>
      </c>
      <c r="L55" s="58">
        <v>4291</v>
      </c>
      <c r="M55" s="58">
        <v>5194</v>
      </c>
      <c r="N55" s="58">
        <v>9485</v>
      </c>
      <c r="O55" s="58">
        <v>28</v>
      </c>
      <c r="P55" s="41">
        <v>30</v>
      </c>
      <c r="Q55" s="58">
        <v>58</v>
      </c>
      <c r="R55" s="58">
        <v>15.95</v>
      </c>
      <c r="S55" s="58">
        <v>17.37</v>
      </c>
      <c r="T55" s="58">
        <v>16.73</v>
      </c>
      <c r="U55" s="58">
        <v>52.85</v>
      </c>
      <c r="V55" s="58">
        <v>51.92</v>
      </c>
      <c r="W55" s="58">
        <v>52.34</v>
      </c>
      <c r="X55" s="58">
        <v>30.98</v>
      </c>
      <c r="Y55" s="58">
        <v>30.51</v>
      </c>
      <c r="Z55" s="58">
        <v>30.72</v>
      </c>
      <c r="AA55" s="58">
        <v>0.2</v>
      </c>
      <c r="AB55" s="41">
        <v>0.17</v>
      </c>
      <c r="AC55" s="58">
        <v>0.18</v>
      </c>
      <c r="AD55" s="97">
        <v>8340</v>
      </c>
      <c r="AE55" s="97">
        <v>9839</v>
      </c>
      <c r="AF55" s="97">
        <v>18179</v>
      </c>
      <c r="AG55" s="58">
        <v>1276</v>
      </c>
      <c r="AH55" s="58">
        <v>1583</v>
      </c>
      <c r="AI55" s="58">
        <v>2859</v>
      </c>
      <c r="AJ55" s="58">
        <v>4524</v>
      </c>
      <c r="AK55" s="58">
        <v>5463</v>
      </c>
      <c r="AL55" s="58">
        <v>9987</v>
      </c>
      <c r="AM55" s="58">
        <v>2532</v>
      </c>
      <c r="AN55" s="58">
        <v>2776</v>
      </c>
      <c r="AO55" s="58">
        <v>5308</v>
      </c>
      <c r="AP55" s="58">
        <v>8</v>
      </c>
      <c r="AQ55" s="41">
        <v>17</v>
      </c>
      <c r="AR55" s="58">
        <v>25</v>
      </c>
      <c r="AS55" s="58">
        <v>15.29</v>
      </c>
      <c r="AT55" s="58">
        <v>16.08</v>
      </c>
      <c r="AU55" s="58">
        <v>15.72</v>
      </c>
      <c r="AV55" s="58">
        <v>54.24</v>
      </c>
      <c r="AW55" s="58">
        <v>55.52</v>
      </c>
      <c r="AX55" s="58">
        <v>54.93</v>
      </c>
      <c r="AY55" s="58">
        <v>30.35</v>
      </c>
      <c r="AZ55" s="58">
        <v>28.21</v>
      </c>
      <c r="BA55" s="58">
        <v>29.19</v>
      </c>
      <c r="BB55" s="58">
        <v>0.09</v>
      </c>
      <c r="BC55" s="41">
        <v>0.17</v>
      </c>
      <c r="BD55" s="58">
        <v>0.13</v>
      </c>
    </row>
    <row r="56" spans="1:56" ht="15">
      <c r="A56" s="106">
        <v>16</v>
      </c>
      <c r="B56" s="57" t="s">
        <v>37</v>
      </c>
      <c r="C56" s="97">
        <v>176022</v>
      </c>
      <c r="D56" s="97">
        <v>424874</v>
      </c>
      <c r="E56" s="97">
        <v>600896</v>
      </c>
      <c r="F56" s="58">
        <v>36623</v>
      </c>
      <c r="G56" s="58">
        <v>84847</v>
      </c>
      <c r="H56" s="58">
        <v>121470</v>
      </c>
      <c r="I56" s="58">
        <v>40450</v>
      </c>
      <c r="J56" s="58">
        <v>82892</v>
      </c>
      <c r="K56" s="58">
        <v>123342</v>
      </c>
      <c r="L56" s="58">
        <v>88769</v>
      </c>
      <c r="M56" s="58">
        <v>236932</v>
      </c>
      <c r="N56" s="58">
        <v>325701</v>
      </c>
      <c r="O56" s="58">
        <v>10180</v>
      </c>
      <c r="P56" s="58">
        <v>20203</v>
      </c>
      <c r="Q56" s="58">
        <v>30383</v>
      </c>
      <c r="R56" s="58">
        <v>20.8</v>
      </c>
      <c r="S56" s="58">
        <v>19.96</v>
      </c>
      <c r="T56" s="58">
        <v>20.21</v>
      </c>
      <c r="U56" s="58">
        <v>22.98</v>
      </c>
      <c r="V56" s="58">
        <v>19.5</v>
      </c>
      <c r="W56" s="58">
        <v>20.52</v>
      </c>
      <c r="X56" s="58">
        <v>50.43</v>
      </c>
      <c r="Y56" s="58">
        <v>55.76</v>
      </c>
      <c r="Z56" s="58">
        <v>54.2</v>
      </c>
      <c r="AA56" s="58">
        <v>5.78</v>
      </c>
      <c r="AB56" s="58">
        <v>4.75</v>
      </c>
      <c r="AC56" s="58">
        <v>5.05</v>
      </c>
      <c r="AD56" s="97">
        <v>146679</v>
      </c>
      <c r="AE56" s="97">
        <v>345812</v>
      </c>
      <c r="AF56" s="97">
        <v>492491</v>
      </c>
      <c r="AG56" s="58">
        <v>30329</v>
      </c>
      <c r="AH56" s="58">
        <v>68489</v>
      </c>
      <c r="AI56" s="58">
        <v>98818</v>
      </c>
      <c r="AJ56" s="58">
        <v>33191</v>
      </c>
      <c r="AK56" s="58">
        <v>65350</v>
      </c>
      <c r="AL56" s="58">
        <v>98541</v>
      </c>
      <c r="AM56" s="58">
        <v>73831</v>
      </c>
      <c r="AN56" s="58">
        <v>193780</v>
      </c>
      <c r="AO56" s="58">
        <v>267611</v>
      </c>
      <c r="AP56" s="58">
        <v>9328</v>
      </c>
      <c r="AQ56" s="58">
        <v>18193</v>
      </c>
      <c r="AR56" s="58">
        <v>27521</v>
      </c>
      <c r="AS56" s="58">
        <v>20.67</v>
      </c>
      <c r="AT56" s="58">
        <v>19.8</v>
      </c>
      <c r="AU56" s="58">
        <v>20.06</v>
      </c>
      <c r="AV56" s="58">
        <v>22.62</v>
      </c>
      <c r="AW56" s="58">
        <v>18.89</v>
      </c>
      <c r="AX56" s="58">
        <v>20</v>
      </c>
      <c r="AY56" s="58">
        <v>50.33</v>
      </c>
      <c r="AZ56" s="58">
        <v>56.03</v>
      </c>
      <c r="BA56" s="58">
        <v>54.33</v>
      </c>
      <c r="BB56" s="58">
        <v>6.35</v>
      </c>
      <c r="BC56" s="58">
        <v>5.26</v>
      </c>
      <c r="BD56" s="58">
        <v>5.58</v>
      </c>
    </row>
    <row r="57" spans="1:56" ht="15">
      <c r="A57" s="106">
        <v>17</v>
      </c>
      <c r="B57" s="57" t="s">
        <v>89</v>
      </c>
      <c r="C57" s="97">
        <v>312</v>
      </c>
      <c r="D57" s="97">
        <v>782</v>
      </c>
      <c r="E57" s="97">
        <v>1094</v>
      </c>
      <c r="F57" s="58">
        <v>13</v>
      </c>
      <c r="G57" s="58">
        <v>38</v>
      </c>
      <c r="H57" s="58">
        <v>51</v>
      </c>
      <c r="I57" s="58">
        <v>172</v>
      </c>
      <c r="J57" s="58">
        <v>381</v>
      </c>
      <c r="K57" s="58">
        <v>553</v>
      </c>
      <c r="L57" s="58">
        <v>127</v>
      </c>
      <c r="M57" s="58">
        <v>361</v>
      </c>
      <c r="N57" s="58">
        <v>488</v>
      </c>
      <c r="O57" s="58"/>
      <c r="P57" s="58">
        <v>2</v>
      </c>
      <c r="Q57" s="58">
        <v>2</v>
      </c>
      <c r="R57" s="58">
        <v>4.16</v>
      </c>
      <c r="S57" s="58">
        <v>4.85</v>
      </c>
      <c r="T57" s="58">
        <v>4.66</v>
      </c>
      <c r="U57" s="58">
        <v>55.12</v>
      </c>
      <c r="V57" s="58">
        <v>48.72</v>
      </c>
      <c r="W57" s="58">
        <v>50.54</v>
      </c>
      <c r="X57" s="58">
        <v>40.7</v>
      </c>
      <c r="Y57" s="58">
        <v>46.16</v>
      </c>
      <c r="Z57" s="58">
        <v>44.6</v>
      </c>
      <c r="AA57" s="58"/>
      <c r="AB57" s="58">
        <v>0.25</v>
      </c>
      <c r="AC57" s="58">
        <v>0.18</v>
      </c>
      <c r="AD57" s="97">
        <v>232</v>
      </c>
      <c r="AE57" s="97">
        <v>555</v>
      </c>
      <c r="AF57" s="97">
        <v>787</v>
      </c>
      <c r="AG57" s="58">
        <v>10</v>
      </c>
      <c r="AH57" s="58">
        <v>25</v>
      </c>
      <c r="AI57" s="58">
        <v>35</v>
      </c>
      <c r="AJ57" s="58">
        <v>120</v>
      </c>
      <c r="AK57" s="58">
        <v>276</v>
      </c>
      <c r="AL57" s="58">
        <v>396</v>
      </c>
      <c r="AM57" s="58">
        <v>102</v>
      </c>
      <c r="AN57" s="58">
        <v>252</v>
      </c>
      <c r="AO57" s="58">
        <v>354</v>
      </c>
      <c r="AP57" s="58"/>
      <c r="AQ57" s="58">
        <v>2</v>
      </c>
      <c r="AR57" s="58">
        <v>2</v>
      </c>
      <c r="AS57" s="58">
        <v>4.31</v>
      </c>
      <c r="AT57" s="58">
        <v>4.5</v>
      </c>
      <c r="AU57" s="58">
        <v>4.44</v>
      </c>
      <c r="AV57" s="58">
        <v>51.72</v>
      </c>
      <c r="AW57" s="58">
        <v>49.72</v>
      </c>
      <c r="AX57" s="58">
        <v>50.31</v>
      </c>
      <c r="AY57" s="58">
        <v>43.96</v>
      </c>
      <c r="AZ57" s="58">
        <v>45.4</v>
      </c>
      <c r="BA57" s="58">
        <v>44.98</v>
      </c>
      <c r="BB57" s="58"/>
      <c r="BC57" s="58">
        <v>0.36</v>
      </c>
      <c r="BD57" s="58">
        <v>0.25</v>
      </c>
    </row>
    <row r="58" spans="1:56" ht="15">
      <c r="A58" s="106">
        <v>18</v>
      </c>
      <c r="B58" s="57" t="s">
        <v>58</v>
      </c>
      <c r="C58" s="97">
        <v>15657</v>
      </c>
      <c r="D58" s="97">
        <v>54867</v>
      </c>
      <c r="E58" s="97">
        <v>70524</v>
      </c>
      <c r="F58" s="58">
        <v>5297</v>
      </c>
      <c r="G58" s="58">
        <v>19069</v>
      </c>
      <c r="H58" s="58">
        <v>24366</v>
      </c>
      <c r="I58" s="58">
        <v>464</v>
      </c>
      <c r="J58" s="58">
        <v>1767</v>
      </c>
      <c r="K58" s="58">
        <v>2231</v>
      </c>
      <c r="L58" s="58">
        <v>9663</v>
      </c>
      <c r="M58" s="58">
        <v>33361</v>
      </c>
      <c r="N58" s="58">
        <v>43024</v>
      </c>
      <c r="O58" s="58">
        <v>233</v>
      </c>
      <c r="P58" s="58">
        <v>670</v>
      </c>
      <c r="Q58" s="58">
        <v>903</v>
      </c>
      <c r="R58" s="58">
        <v>33.83</v>
      </c>
      <c r="S58" s="58">
        <v>34.75</v>
      </c>
      <c r="T58" s="58">
        <v>34.54</v>
      </c>
      <c r="U58" s="58">
        <v>2.96</v>
      </c>
      <c r="V58" s="58">
        <v>3.22</v>
      </c>
      <c r="W58" s="58">
        <v>3.16</v>
      </c>
      <c r="X58" s="58">
        <v>61.71</v>
      </c>
      <c r="Y58" s="58">
        <v>60.8</v>
      </c>
      <c r="Z58" s="58">
        <v>61</v>
      </c>
      <c r="AA58" s="58">
        <v>1.48</v>
      </c>
      <c r="AB58" s="58">
        <v>1.22</v>
      </c>
      <c r="AC58" s="58">
        <v>1.28</v>
      </c>
      <c r="AD58" s="97">
        <v>11882</v>
      </c>
      <c r="AE58" s="97">
        <v>40365</v>
      </c>
      <c r="AF58" s="97">
        <v>52247</v>
      </c>
      <c r="AG58" s="58">
        <v>4024</v>
      </c>
      <c r="AH58" s="58">
        <v>13872</v>
      </c>
      <c r="AI58" s="58">
        <v>17896</v>
      </c>
      <c r="AJ58" s="58">
        <v>366</v>
      </c>
      <c r="AK58" s="58">
        <v>1348</v>
      </c>
      <c r="AL58" s="58">
        <v>1714</v>
      </c>
      <c r="AM58" s="58">
        <v>7307</v>
      </c>
      <c r="AN58" s="58">
        <v>24628</v>
      </c>
      <c r="AO58" s="58">
        <v>31935</v>
      </c>
      <c r="AP58" s="58">
        <v>185</v>
      </c>
      <c r="AQ58" s="58">
        <v>517</v>
      </c>
      <c r="AR58" s="58">
        <v>702</v>
      </c>
      <c r="AS58" s="58">
        <v>33.86</v>
      </c>
      <c r="AT58" s="58">
        <v>34.36</v>
      </c>
      <c r="AU58" s="58">
        <v>34.25</v>
      </c>
      <c r="AV58" s="58">
        <v>3.08</v>
      </c>
      <c r="AW58" s="58">
        <v>3.33</v>
      </c>
      <c r="AX58" s="58">
        <v>3.28</v>
      </c>
      <c r="AY58" s="58">
        <v>61.49</v>
      </c>
      <c r="AZ58" s="58">
        <v>61.01</v>
      </c>
      <c r="BA58" s="58">
        <v>61.12</v>
      </c>
      <c r="BB58" s="58">
        <v>1.55</v>
      </c>
      <c r="BC58" s="58">
        <v>1.28</v>
      </c>
      <c r="BD58" s="58">
        <v>1.34</v>
      </c>
    </row>
    <row r="59" spans="1:56" ht="15">
      <c r="A59" s="106">
        <v>19</v>
      </c>
      <c r="B59" s="57" t="s">
        <v>98</v>
      </c>
      <c r="C59" s="97">
        <v>5953</v>
      </c>
      <c r="D59" s="97">
        <v>8079</v>
      </c>
      <c r="E59" s="97">
        <f>+C59+D59</f>
        <v>14032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97">
        <v>3828</v>
      </c>
      <c r="AE59" s="97">
        <v>5402</v>
      </c>
      <c r="AF59" s="97">
        <f>+AD59+AE59</f>
        <v>9230</v>
      </c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</row>
    <row r="60" spans="1:56" ht="15">
      <c r="A60" s="112">
        <v>20</v>
      </c>
      <c r="B60" s="113" t="s">
        <v>95</v>
      </c>
      <c r="C60" s="110">
        <v>5391</v>
      </c>
      <c r="D60" s="110">
        <v>7337</v>
      </c>
      <c r="E60" s="110">
        <v>12728</v>
      </c>
      <c r="F60" s="111">
        <v>825</v>
      </c>
      <c r="G60" s="111">
        <v>1204</v>
      </c>
      <c r="H60" s="111">
        <v>2029</v>
      </c>
      <c r="I60" s="111">
        <v>1044</v>
      </c>
      <c r="J60" s="111">
        <v>1114</v>
      </c>
      <c r="K60" s="111">
        <v>2158</v>
      </c>
      <c r="L60" s="111">
        <v>3380</v>
      </c>
      <c r="M60" s="111">
        <v>4883</v>
      </c>
      <c r="N60" s="111">
        <v>8263</v>
      </c>
      <c r="O60" s="111">
        <v>142</v>
      </c>
      <c r="P60" s="111">
        <v>136</v>
      </c>
      <c r="Q60" s="111">
        <v>278</v>
      </c>
      <c r="R60" s="111" t="s">
        <v>96</v>
      </c>
      <c r="S60" s="111">
        <v>16.4</v>
      </c>
      <c r="T60" s="111">
        <v>15.94</v>
      </c>
      <c r="U60" s="111">
        <v>19.36</v>
      </c>
      <c r="V60" s="111">
        <v>15.18</v>
      </c>
      <c r="W60" s="111">
        <v>16.95</v>
      </c>
      <c r="X60" s="111">
        <v>62.69</v>
      </c>
      <c r="Y60" s="111">
        <v>66.55</v>
      </c>
      <c r="Z60" s="111">
        <v>64.91</v>
      </c>
      <c r="AA60" s="111">
        <v>2.63</v>
      </c>
      <c r="AB60" s="111">
        <v>1.85</v>
      </c>
      <c r="AC60" s="111">
        <v>2.18</v>
      </c>
      <c r="AD60" s="110">
        <v>3963</v>
      </c>
      <c r="AE60" s="110">
        <v>5411</v>
      </c>
      <c r="AF60" s="110">
        <f>+AD60+AE60</f>
        <v>9374</v>
      </c>
      <c r="AG60" s="111">
        <v>597</v>
      </c>
      <c r="AH60" s="111">
        <v>866</v>
      </c>
      <c r="AI60" s="111">
        <v>1463</v>
      </c>
      <c r="AJ60" s="111">
        <v>711</v>
      </c>
      <c r="AK60" s="111">
        <v>805</v>
      </c>
      <c r="AL60" s="111">
        <v>1516</v>
      </c>
      <c r="AM60" s="111">
        <v>2543</v>
      </c>
      <c r="AN60" s="111">
        <v>3638</v>
      </c>
      <c r="AO60" s="111">
        <v>6181</v>
      </c>
      <c r="AP60" s="111">
        <v>112</v>
      </c>
      <c r="AQ60" s="111">
        <v>102</v>
      </c>
      <c r="AR60" s="111">
        <v>214</v>
      </c>
      <c r="AS60" s="111">
        <v>15.06</v>
      </c>
      <c r="AT60" s="111">
        <v>16</v>
      </c>
      <c r="AU60" s="111">
        <v>15.6</v>
      </c>
      <c r="AV60" s="111">
        <v>17.94</v>
      </c>
      <c r="AW60" s="111">
        <v>14.87</v>
      </c>
      <c r="AX60" s="111">
        <v>16.17</v>
      </c>
      <c r="AY60" s="111">
        <v>64.16</v>
      </c>
      <c r="AZ60" s="111">
        <v>67.23</v>
      </c>
      <c r="BA60" s="111">
        <v>65.93</v>
      </c>
      <c r="BB60" s="111">
        <v>2.82</v>
      </c>
      <c r="BC60" s="111">
        <v>1.88</v>
      </c>
      <c r="BD60" s="111">
        <v>2.28</v>
      </c>
    </row>
    <row r="61" spans="1:56" ht="15">
      <c r="A61" s="112">
        <v>21</v>
      </c>
      <c r="B61" s="113" t="s">
        <v>97</v>
      </c>
      <c r="C61" s="110">
        <v>1079</v>
      </c>
      <c r="D61" s="110">
        <v>1998</v>
      </c>
      <c r="E61" s="110">
        <v>3077</v>
      </c>
      <c r="F61" s="111">
        <v>4</v>
      </c>
      <c r="G61" s="111">
        <v>33</v>
      </c>
      <c r="H61" s="111">
        <v>37</v>
      </c>
      <c r="I61" s="111">
        <v>981</v>
      </c>
      <c r="J61" s="111">
        <v>1702</v>
      </c>
      <c r="K61" s="111">
        <v>2683</v>
      </c>
      <c r="L61" s="111">
        <v>46</v>
      </c>
      <c r="M61" s="111">
        <v>119</v>
      </c>
      <c r="N61" s="111">
        <v>165</v>
      </c>
      <c r="O61" s="111">
        <v>48</v>
      </c>
      <c r="P61" s="111">
        <v>114</v>
      </c>
      <c r="Q61" s="111">
        <v>192</v>
      </c>
      <c r="R61" s="111">
        <v>0.37</v>
      </c>
      <c r="S61" s="111">
        <v>1.65</v>
      </c>
      <c r="T61" s="111">
        <v>1.2</v>
      </c>
      <c r="U61" s="111">
        <v>90.91</v>
      </c>
      <c r="V61" s="111">
        <v>85.18</v>
      </c>
      <c r="W61" s="111">
        <v>87.19</v>
      </c>
      <c r="X61" s="111">
        <v>4.26</v>
      </c>
      <c r="Y61" s="111">
        <v>5.95</v>
      </c>
      <c r="Z61" s="111">
        <v>5.36</v>
      </c>
      <c r="AA61" s="111">
        <v>4.44</v>
      </c>
      <c r="AB61" s="111">
        <v>7.2</v>
      </c>
      <c r="AC61" s="111">
        <v>6.23</v>
      </c>
      <c r="AD61" s="110">
        <v>769</v>
      </c>
      <c r="AE61" s="110">
        <v>1422</v>
      </c>
      <c r="AF61" s="110">
        <v>2191</v>
      </c>
      <c r="AG61" s="111">
        <v>4</v>
      </c>
      <c r="AH61" s="111">
        <v>26</v>
      </c>
      <c r="AI61" s="111">
        <v>30</v>
      </c>
      <c r="AJ61" s="111">
        <v>727</v>
      </c>
      <c r="AK61" s="111">
        <v>1294</v>
      </c>
      <c r="AL61" s="111">
        <v>2021</v>
      </c>
      <c r="AM61" s="111">
        <v>37</v>
      </c>
      <c r="AN61" s="111">
        <v>101</v>
      </c>
      <c r="AO61" s="111">
        <v>138</v>
      </c>
      <c r="AP61" s="111">
        <v>1</v>
      </c>
      <c r="AQ61" s="111">
        <v>1</v>
      </c>
      <c r="AR61" s="111">
        <v>2</v>
      </c>
      <c r="AS61" s="111">
        <v>0.52</v>
      </c>
      <c r="AT61" s="111">
        <v>1.82</v>
      </c>
      <c r="AU61" s="111">
        <v>1.36</v>
      </c>
      <c r="AV61" s="111">
        <v>94.53</v>
      </c>
      <c r="AW61" s="111">
        <v>90.99</v>
      </c>
      <c r="AX61" s="111">
        <v>92.24</v>
      </c>
      <c r="AY61" s="111">
        <v>4.81</v>
      </c>
      <c r="AZ61" s="111">
        <v>7.1</v>
      </c>
      <c r="BA61" s="111">
        <v>6.29</v>
      </c>
      <c r="BB61" s="111">
        <v>0.13</v>
      </c>
      <c r="BC61" s="111">
        <v>0.07</v>
      </c>
      <c r="BD61" s="111">
        <v>0.09</v>
      </c>
    </row>
    <row r="62" spans="1:56" ht="15">
      <c r="A62" s="106">
        <v>22</v>
      </c>
      <c r="B62" s="57" t="s">
        <v>90</v>
      </c>
      <c r="C62" s="97">
        <v>99508</v>
      </c>
      <c r="D62" s="97">
        <v>466724</v>
      </c>
      <c r="E62" s="97">
        <v>566232</v>
      </c>
      <c r="F62" s="58">
        <v>26826</v>
      </c>
      <c r="G62" s="58">
        <v>127102</v>
      </c>
      <c r="H62" s="58">
        <v>153928</v>
      </c>
      <c r="I62" s="58">
        <v>15784</v>
      </c>
      <c r="J62" s="58">
        <v>64763</v>
      </c>
      <c r="K62" s="58">
        <v>80547</v>
      </c>
      <c r="L62" s="58">
        <v>54024</v>
      </c>
      <c r="M62" s="58">
        <v>263566</v>
      </c>
      <c r="N62" s="58">
        <v>317590</v>
      </c>
      <c r="O62" s="58">
        <v>2874</v>
      </c>
      <c r="P62" s="58">
        <v>11293</v>
      </c>
      <c r="Q62" s="58">
        <v>14167</v>
      </c>
      <c r="R62" s="58">
        <v>26.95</v>
      </c>
      <c r="S62" s="58">
        <v>27.23</v>
      </c>
      <c r="T62" s="58">
        <v>27.18</v>
      </c>
      <c r="U62" s="58">
        <v>15.86</v>
      </c>
      <c r="V62" s="58">
        <v>13.87</v>
      </c>
      <c r="W62" s="58">
        <v>14.22</v>
      </c>
      <c r="X62" s="58">
        <v>54.29</v>
      </c>
      <c r="Y62" s="58">
        <v>56.47</v>
      </c>
      <c r="Z62" s="58">
        <v>56.08</v>
      </c>
      <c r="AA62" s="58">
        <v>2.88</v>
      </c>
      <c r="AB62" s="58">
        <v>2.41</v>
      </c>
      <c r="AC62" s="58">
        <v>2.5</v>
      </c>
      <c r="AD62" s="97">
        <v>70619</v>
      </c>
      <c r="AE62" s="97">
        <v>320031</v>
      </c>
      <c r="AF62" s="97">
        <v>390650</v>
      </c>
      <c r="AG62" s="58">
        <v>19250</v>
      </c>
      <c r="AH62" s="58">
        <v>86972</v>
      </c>
      <c r="AI62" s="58">
        <v>106222</v>
      </c>
      <c r="AJ62" s="58">
        <v>11325</v>
      </c>
      <c r="AK62" s="58">
        <v>44238</v>
      </c>
      <c r="AL62" s="58">
        <v>55563</v>
      </c>
      <c r="AM62" s="58">
        <v>37865</v>
      </c>
      <c r="AN62" s="58">
        <v>180658</v>
      </c>
      <c r="AO62" s="58">
        <v>218523</v>
      </c>
      <c r="AP62" s="58">
        <v>2179</v>
      </c>
      <c r="AQ62" s="58">
        <v>8163</v>
      </c>
      <c r="AR62" s="58">
        <v>10342</v>
      </c>
      <c r="AS62" s="58">
        <v>27.25</v>
      </c>
      <c r="AT62" s="58">
        <v>27.17</v>
      </c>
      <c r="AU62" s="58">
        <v>27.19</v>
      </c>
      <c r="AV62" s="58">
        <v>16.03</v>
      </c>
      <c r="AW62" s="58">
        <v>13.82</v>
      </c>
      <c r="AX62" s="58">
        <v>14.22</v>
      </c>
      <c r="AY62" s="58">
        <v>53.61</v>
      </c>
      <c r="AZ62" s="58">
        <v>56.45</v>
      </c>
      <c r="BA62" s="58">
        <v>55.93</v>
      </c>
      <c r="BB62" s="58">
        <v>3.08</v>
      </c>
      <c r="BC62" s="58">
        <v>2.55</v>
      </c>
      <c r="BD62" s="58">
        <v>2.64</v>
      </c>
    </row>
    <row r="63" spans="1:56" ht="15">
      <c r="A63" s="107">
        <v>23</v>
      </c>
      <c r="B63" s="98" t="s">
        <v>63</v>
      </c>
      <c r="C63" s="97">
        <v>764</v>
      </c>
      <c r="D63" s="97">
        <v>1753</v>
      </c>
      <c r="E63" s="97">
        <v>2517</v>
      </c>
      <c r="F63" s="58">
        <v>87</v>
      </c>
      <c r="G63" s="58">
        <v>175</v>
      </c>
      <c r="H63" s="58">
        <v>262</v>
      </c>
      <c r="I63" s="58">
        <v>618</v>
      </c>
      <c r="J63" s="58">
        <v>1441</v>
      </c>
      <c r="K63" s="58">
        <v>2059</v>
      </c>
      <c r="L63" s="58">
        <v>58</v>
      </c>
      <c r="M63" s="58">
        <v>132</v>
      </c>
      <c r="N63" s="58">
        <v>190</v>
      </c>
      <c r="O63" s="58">
        <v>1</v>
      </c>
      <c r="P63" s="58">
        <v>5</v>
      </c>
      <c r="Q63" s="58">
        <v>6</v>
      </c>
      <c r="R63" s="58">
        <v>11.38</v>
      </c>
      <c r="S63" s="58">
        <v>9.98</v>
      </c>
      <c r="T63" s="58">
        <v>10.4</v>
      </c>
      <c r="U63" s="58">
        <v>80.89</v>
      </c>
      <c r="V63" s="58">
        <v>82.2</v>
      </c>
      <c r="W63" s="58">
        <v>81.8</v>
      </c>
      <c r="X63" s="58">
        <v>7.59</v>
      </c>
      <c r="Y63" s="58">
        <v>7.52</v>
      </c>
      <c r="Z63" s="58">
        <v>7.54</v>
      </c>
      <c r="AA63" s="58">
        <v>0.13</v>
      </c>
      <c r="AB63" s="58">
        <v>0.28</v>
      </c>
      <c r="AC63" s="58">
        <v>0.23</v>
      </c>
      <c r="AD63" s="97">
        <v>495</v>
      </c>
      <c r="AE63" s="97">
        <v>1119</v>
      </c>
      <c r="AF63" s="97">
        <v>1614</v>
      </c>
      <c r="AG63" s="58">
        <v>74</v>
      </c>
      <c r="AH63" s="58">
        <v>149</v>
      </c>
      <c r="AI63" s="58">
        <v>223</v>
      </c>
      <c r="AJ63" s="58">
        <v>368</v>
      </c>
      <c r="AK63" s="58">
        <v>863</v>
      </c>
      <c r="AL63" s="58">
        <v>1231</v>
      </c>
      <c r="AM63" s="58">
        <v>52</v>
      </c>
      <c r="AN63" s="58">
        <v>102</v>
      </c>
      <c r="AO63" s="58">
        <v>154</v>
      </c>
      <c r="AP63" s="58">
        <v>1</v>
      </c>
      <c r="AQ63" s="58">
        <v>5</v>
      </c>
      <c r="AR63" s="58">
        <v>6</v>
      </c>
      <c r="AS63" s="58">
        <v>14.94</v>
      </c>
      <c r="AT63" s="58">
        <v>13.31</v>
      </c>
      <c r="AU63" s="58">
        <v>13.81</v>
      </c>
      <c r="AV63" s="58">
        <v>74.34</v>
      </c>
      <c r="AW63" s="58">
        <v>77.12</v>
      </c>
      <c r="AX63" s="58">
        <v>76.27</v>
      </c>
      <c r="AY63" s="58">
        <v>10.5</v>
      </c>
      <c r="AZ63" s="58">
        <v>9.11</v>
      </c>
      <c r="BA63" s="58">
        <v>9.54</v>
      </c>
      <c r="BB63" s="58">
        <v>0.2</v>
      </c>
      <c r="BC63" s="58">
        <v>0.44</v>
      </c>
      <c r="BD63" s="58">
        <v>0.37</v>
      </c>
    </row>
    <row r="64" spans="1:56" ht="15">
      <c r="A64" s="107">
        <v>24</v>
      </c>
      <c r="B64" s="98" t="s">
        <v>64</v>
      </c>
      <c r="C64" s="97">
        <v>247450</v>
      </c>
      <c r="D64" s="97">
        <v>389664</v>
      </c>
      <c r="E64" s="97">
        <v>637114</v>
      </c>
      <c r="F64" s="58">
        <v>76369</v>
      </c>
      <c r="G64" s="58">
        <v>125004</v>
      </c>
      <c r="H64" s="58">
        <v>201373</v>
      </c>
      <c r="I64" s="58">
        <v>3729</v>
      </c>
      <c r="J64" s="58">
        <v>5367</v>
      </c>
      <c r="K64" s="58">
        <v>9096</v>
      </c>
      <c r="L64" s="58">
        <v>143635</v>
      </c>
      <c r="M64" s="58">
        <v>231214</v>
      </c>
      <c r="N64" s="58">
        <v>374849</v>
      </c>
      <c r="O64" s="58">
        <v>23717</v>
      </c>
      <c r="P64" s="58">
        <v>28079</v>
      </c>
      <c r="Q64" s="58">
        <v>51796</v>
      </c>
      <c r="R64" s="58">
        <v>30.86</v>
      </c>
      <c r="S64" s="58">
        <v>32.07</v>
      </c>
      <c r="T64" s="58">
        <v>31.6</v>
      </c>
      <c r="U64" s="58">
        <v>1.5</v>
      </c>
      <c r="V64" s="58">
        <v>1.37</v>
      </c>
      <c r="W64" s="58">
        <v>1.42</v>
      </c>
      <c r="X64" s="58">
        <v>58.04</v>
      </c>
      <c r="Y64" s="58">
        <v>59.33</v>
      </c>
      <c r="Z64" s="58">
        <v>58.83</v>
      </c>
      <c r="AA64" s="58">
        <v>9.58</v>
      </c>
      <c r="AB64" s="58">
        <v>7.2</v>
      </c>
      <c r="AC64" s="58">
        <v>8.12</v>
      </c>
      <c r="AD64" s="97">
        <v>192018</v>
      </c>
      <c r="AE64" s="97">
        <v>301828</v>
      </c>
      <c r="AF64" s="97">
        <v>493846</v>
      </c>
      <c r="AG64" s="58">
        <v>59379</v>
      </c>
      <c r="AH64" s="58">
        <v>96747</v>
      </c>
      <c r="AI64" s="58">
        <v>156126</v>
      </c>
      <c r="AJ64" s="58">
        <v>3105</v>
      </c>
      <c r="AK64" s="58">
        <v>4497</v>
      </c>
      <c r="AL64" s="58">
        <v>7602</v>
      </c>
      <c r="AM64" s="58">
        <v>110248</v>
      </c>
      <c r="AN64" s="58">
        <v>177934</v>
      </c>
      <c r="AO64" s="58">
        <v>288182</v>
      </c>
      <c r="AP64" s="58">
        <v>19286</v>
      </c>
      <c r="AQ64" s="58">
        <v>22650</v>
      </c>
      <c r="AR64" s="58">
        <v>41936</v>
      </c>
      <c r="AS64" s="58">
        <v>30.92</v>
      </c>
      <c r="AT64" s="58">
        <v>32.05</v>
      </c>
      <c r="AU64" s="58">
        <v>31.61</v>
      </c>
      <c r="AV64" s="58">
        <v>1.61</v>
      </c>
      <c r="AW64" s="58">
        <v>1.48</v>
      </c>
      <c r="AX64" s="58">
        <v>1.53</v>
      </c>
      <c r="AY64" s="58">
        <v>57.41</v>
      </c>
      <c r="AZ64" s="58">
        <v>58.95</v>
      </c>
      <c r="BA64" s="58">
        <v>58.35</v>
      </c>
      <c r="BB64" s="58">
        <v>10.04</v>
      </c>
      <c r="BC64" s="58">
        <v>7.5</v>
      </c>
      <c r="BD64" s="58">
        <v>8.49</v>
      </c>
    </row>
    <row r="65" spans="1:56" ht="15">
      <c r="A65" s="107">
        <v>25</v>
      </c>
      <c r="B65" s="98" t="s">
        <v>91</v>
      </c>
      <c r="C65" s="97">
        <v>7488</v>
      </c>
      <c r="D65" s="97">
        <v>28332</v>
      </c>
      <c r="E65" s="97">
        <v>35820</v>
      </c>
      <c r="F65" s="58">
        <v>2391</v>
      </c>
      <c r="G65" s="58">
        <v>7997</v>
      </c>
      <c r="H65" s="58">
        <v>10388</v>
      </c>
      <c r="I65" s="58">
        <v>378</v>
      </c>
      <c r="J65" s="58">
        <v>1331</v>
      </c>
      <c r="K65" s="58">
        <v>1709</v>
      </c>
      <c r="L65" s="58">
        <v>2850</v>
      </c>
      <c r="M65" s="58">
        <v>15196</v>
      </c>
      <c r="N65" s="58">
        <v>18046</v>
      </c>
      <c r="O65" s="58">
        <v>1869</v>
      </c>
      <c r="P65" s="58">
        <v>3808</v>
      </c>
      <c r="Q65" s="58">
        <v>5677</v>
      </c>
      <c r="R65" s="58">
        <v>31.93</v>
      </c>
      <c r="S65" s="58">
        <v>28.22</v>
      </c>
      <c r="T65" s="58">
        <v>29</v>
      </c>
      <c r="U65" s="58">
        <v>5.04</v>
      </c>
      <c r="V65" s="58">
        <v>4.69</v>
      </c>
      <c r="W65" s="58">
        <v>4.77</v>
      </c>
      <c r="X65" s="58">
        <v>38.06</v>
      </c>
      <c r="Y65" s="58">
        <v>53.63</v>
      </c>
      <c r="Z65" s="58">
        <v>50.37</v>
      </c>
      <c r="AA65" s="58">
        <v>24.95</v>
      </c>
      <c r="AB65" s="58">
        <v>13.44</v>
      </c>
      <c r="AC65" s="58">
        <v>15.84</v>
      </c>
      <c r="AD65" s="97">
        <v>5189</v>
      </c>
      <c r="AE65" s="97">
        <v>18100</v>
      </c>
      <c r="AF65" s="97">
        <v>23289</v>
      </c>
      <c r="AG65" s="58">
        <v>1653</v>
      </c>
      <c r="AH65" s="58">
        <v>5113</v>
      </c>
      <c r="AI65" s="58">
        <v>6766</v>
      </c>
      <c r="AJ65" s="58">
        <v>247</v>
      </c>
      <c r="AK65" s="58">
        <v>952</v>
      </c>
      <c r="AL65" s="58">
        <v>1199</v>
      </c>
      <c r="AM65" s="58">
        <v>1947</v>
      </c>
      <c r="AN65" s="58">
        <v>9263</v>
      </c>
      <c r="AO65" s="58">
        <v>11210</v>
      </c>
      <c r="AP65" s="58">
        <v>1342</v>
      </c>
      <c r="AQ65" s="58">
        <v>2772</v>
      </c>
      <c r="AR65" s="58">
        <v>4114</v>
      </c>
      <c r="AS65" s="58">
        <v>31.85</v>
      </c>
      <c r="AT65" s="58">
        <v>28.24</v>
      </c>
      <c r="AU65" s="58">
        <v>29.05</v>
      </c>
      <c r="AV65" s="58">
        <v>4.76</v>
      </c>
      <c r="AW65" s="58">
        <v>5.25</v>
      </c>
      <c r="AX65" s="58">
        <v>5.14</v>
      </c>
      <c r="AY65" s="58">
        <v>37.52</v>
      </c>
      <c r="AZ65" s="58">
        <v>51.17</v>
      </c>
      <c r="BA65" s="58">
        <v>48.13</v>
      </c>
      <c r="BB65" s="58">
        <v>25.86</v>
      </c>
      <c r="BC65" s="58">
        <v>15.31</v>
      </c>
      <c r="BD65" s="58">
        <v>17.66</v>
      </c>
    </row>
    <row r="66" spans="1:56" ht="15">
      <c r="A66" s="107">
        <v>26</v>
      </c>
      <c r="B66" s="98" t="s">
        <v>65</v>
      </c>
      <c r="C66" s="97">
        <v>66615</v>
      </c>
      <c r="D66" s="97">
        <v>169337</v>
      </c>
      <c r="E66" s="97">
        <v>235952</v>
      </c>
      <c r="F66" s="58">
        <v>26622</v>
      </c>
      <c r="G66" s="58">
        <v>69552</v>
      </c>
      <c r="H66" s="58">
        <v>96174</v>
      </c>
      <c r="I66" s="58">
        <v>7564</v>
      </c>
      <c r="J66" s="58">
        <v>19865</v>
      </c>
      <c r="K66" s="58">
        <v>27429</v>
      </c>
      <c r="L66" s="58">
        <v>10777</v>
      </c>
      <c r="M66" s="58">
        <v>27619</v>
      </c>
      <c r="N66" s="58">
        <v>38396</v>
      </c>
      <c r="O66" s="58">
        <v>21652</v>
      </c>
      <c r="P66" s="58">
        <v>52301</v>
      </c>
      <c r="Q66" s="58">
        <v>73953</v>
      </c>
      <c r="R66" s="58">
        <v>39.96</v>
      </c>
      <c r="S66" s="58">
        <v>41.07</v>
      </c>
      <c r="T66" s="58">
        <v>40.75</v>
      </c>
      <c r="U66" s="58">
        <v>11.35</v>
      </c>
      <c r="V66" s="58">
        <v>11.73</v>
      </c>
      <c r="W66" s="58">
        <v>11.62</v>
      </c>
      <c r="X66" s="58">
        <v>16.17</v>
      </c>
      <c r="Y66" s="58">
        <v>16.31</v>
      </c>
      <c r="Z66" s="58">
        <v>16.27</v>
      </c>
      <c r="AA66" s="58">
        <v>32.5</v>
      </c>
      <c r="AB66" s="58">
        <v>30.88</v>
      </c>
      <c r="AC66" s="58">
        <v>31.34</v>
      </c>
      <c r="AD66" s="97">
        <v>40365</v>
      </c>
      <c r="AE66" s="97">
        <v>102153</v>
      </c>
      <c r="AF66" s="97">
        <v>142518</v>
      </c>
      <c r="AG66" s="58">
        <v>15785</v>
      </c>
      <c r="AH66" s="58">
        <v>41071</v>
      </c>
      <c r="AI66" s="58">
        <v>56856</v>
      </c>
      <c r="AJ66" s="58">
        <v>4547</v>
      </c>
      <c r="AK66" s="58">
        <v>11864</v>
      </c>
      <c r="AL66" s="58">
        <v>16411</v>
      </c>
      <c r="AM66" s="58">
        <v>6809</v>
      </c>
      <c r="AN66" s="58">
        <v>17204</v>
      </c>
      <c r="AO66" s="58">
        <v>24013</v>
      </c>
      <c r="AP66" s="58">
        <v>13224</v>
      </c>
      <c r="AQ66" s="58">
        <v>32014</v>
      </c>
      <c r="AR66" s="58">
        <v>45238</v>
      </c>
      <c r="AS66" s="58">
        <v>39.1</v>
      </c>
      <c r="AT66" s="58">
        <v>40.2</v>
      </c>
      <c r="AU66" s="58">
        <v>39.89</v>
      </c>
      <c r="AV66" s="58">
        <v>11.26</v>
      </c>
      <c r="AW66" s="58">
        <v>11.61</v>
      </c>
      <c r="AX66" s="58">
        <v>11.51</v>
      </c>
      <c r="AY66" s="58">
        <v>16.86</v>
      </c>
      <c r="AZ66" s="58">
        <v>16.84</v>
      </c>
      <c r="BA66" s="58">
        <v>16.84</v>
      </c>
      <c r="BB66" s="58">
        <v>32.76</v>
      </c>
      <c r="BC66" s="58">
        <v>31.33</v>
      </c>
      <c r="BD66" s="58">
        <v>31.74</v>
      </c>
    </row>
    <row r="67" spans="1:56" ht="15">
      <c r="A67" s="57"/>
      <c r="B67" s="57" t="s">
        <v>93</v>
      </c>
      <c r="C67" s="57">
        <f aca="true" t="shared" si="8" ref="C67:Q67">SUM(C41:C66)</f>
        <v>1086813</v>
      </c>
      <c r="D67" s="57">
        <f t="shared" si="8"/>
        <v>2691253</v>
      </c>
      <c r="E67" s="57">
        <f t="shared" si="8"/>
        <v>3778066</v>
      </c>
      <c r="F67" s="108">
        <f t="shared" si="8"/>
        <v>268877</v>
      </c>
      <c r="G67" s="57">
        <f t="shared" si="8"/>
        <v>694880</v>
      </c>
      <c r="H67" s="57">
        <f t="shared" si="8"/>
        <v>963757</v>
      </c>
      <c r="I67" s="57">
        <f t="shared" si="8"/>
        <v>196855</v>
      </c>
      <c r="J67" s="57">
        <f t="shared" si="8"/>
        <v>387849</v>
      </c>
      <c r="K67" s="57">
        <f t="shared" si="8"/>
        <v>584704</v>
      </c>
      <c r="L67" s="57">
        <f t="shared" si="8"/>
        <v>518296</v>
      </c>
      <c r="M67" s="57">
        <f t="shared" si="8"/>
        <v>1391870</v>
      </c>
      <c r="N67" s="57">
        <f t="shared" si="8"/>
        <v>1910166</v>
      </c>
      <c r="O67" s="57">
        <f t="shared" si="8"/>
        <v>96832</v>
      </c>
      <c r="P67" s="57">
        <f t="shared" si="8"/>
        <v>208545</v>
      </c>
      <c r="Q67" s="57">
        <f t="shared" si="8"/>
        <v>305407</v>
      </c>
      <c r="R67" s="109">
        <v>25.05</v>
      </c>
      <c r="S67" s="109">
        <v>26.02</v>
      </c>
      <c r="T67" s="109">
        <v>25.74</v>
      </c>
      <c r="U67" s="109">
        <v>18.19</v>
      </c>
      <c r="V67" s="109">
        <v>14.43</v>
      </c>
      <c r="W67" s="109">
        <v>15.51</v>
      </c>
      <c r="X67" s="109">
        <v>48.11</v>
      </c>
      <c r="Y67" s="109">
        <v>52.01</v>
      </c>
      <c r="Z67" s="109">
        <v>50.89</v>
      </c>
      <c r="AA67" s="109">
        <v>8.63</v>
      </c>
      <c r="AB67" s="109">
        <v>7.52</v>
      </c>
      <c r="AC67" s="109">
        <v>7.84</v>
      </c>
      <c r="AD67" s="57">
        <f aca="true" t="shared" si="9" ref="AD67:AK67">SUM(AD41:AD66)</f>
        <v>809638</v>
      </c>
      <c r="AE67" s="57">
        <f t="shared" si="9"/>
        <v>1987802</v>
      </c>
      <c r="AF67" s="57">
        <f t="shared" si="9"/>
        <v>2797440</v>
      </c>
      <c r="AG67" s="57">
        <f t="shared" si="9"/>
        <v>197919</v>
      </c>
      <c r="AH67" s="57">
        <f t="shared" si="9"/>
        <v>504299</v>
      </c>
      <c r="AI67" s="57">
        <f t="shared" si="9"/>
        <v>702218</v>
      </c>
      <c r="AJ67" s="57">
        <f t="shared" si="9"/>
        <v>145387</v>
      </c>
      <c r="AK67" s="57">
        <f t="shared" si="9"/>
        <v>282585</v>
      </c>
      <c r="AL67" s="57">
        <f aca="true" t="shared" si="10" ref="AL67:AR67">SUM(AL41:AL66)</f>
        <v>427972</v>
      </c>
      <c r="AM67" s="57">
        <f t="shared" si="10"/>
        <v>390206</v>
      </c>
      <c r="AN67" s="57">
        <f t="shared" si="10"/>
        <v>1042139</v>
      </c>
      <c r="AO67" s="109">
        <f t="shared" si="10"/>
        <v>1432345</v>
      </c>
      <c r="AP67" s="109">
        <f t="shared" si="10"/>
        <v>72298</v>
      </c>
      <c r="AQ67" s="109">
        <f t="shared" si="10"/>
        <v>153377</v>
      </c>
      <c r="AR67" s="109">
        <f t="shared" si="10"/>
        <v>225675</v>
      </c>
      <c r="AS67" s="109">
        <v>27.73</v>
      </c>
      <c r="AT67" s="109">
        <v>25.55</v>
      </c>
      <c r="AU67" s="109">
        <v>25.31</v>
      </c>
      <c r="AV67" s="109">
        <v>18.03</v>
      </c>
      <c r="AW67" s="109">
        <v>14.23</v>
      </c>
      <c r="AX67" s="109">
        <v>15.33</v>
      </c>
      <c r="AY67" s="109">
        <v>48.57</v>
      </c>
      <c r="AZ67" s="109">
        <v>52.7</v>
      </c>
      <c r="BA67" s="109">
        <v>51.51</v>
      </c>
      <c r="BB67" s="109">
        <v>8.66</v>
      </c>
      <c r="BC67" s="109">
        <v>7.49</v>
      </c>
      <c r="BD67" s="109">
        <v>7.83</v>
      </c>
    </row>
    <row r="70" ht="17.25">
      <c r="A70" s="115" t="s">
        <v>107</v>
      </c>
    </row>
    <row r="71" spans="1:47" ht="12.75">
      <c r="A71" s="41" t="s">
        <v>53</v>
      </c>
      <c r="B71" s="41" t="s">
        <v>101</v>
      </c>
      <c r="C71" s="134" t="s">
        <v>102</v>
      </c>
      <c r="D71" s="135"/>
      <c r="E71" s="136"/>
      <c r="F71" s="134" t="s">
        <v>102</v>
      </c>
      <c r="G71" s="135"/>
      <c r="H71" s="136"/>
      <c r="I71" s="134" t="s">
        <v>102</v>
      </c>
      <c r="J71" s="135"/>
      <c r="K71" s="136"/>
      <c r="L71" s="134" t="s">
        <v>103</v>
      </c>
      <c r="M71" s="135"/>
      <c r="N71" s="136"/>
      <c r="O71" s="134" t="s">
        <v>103</v>
      </c>
      <c r="P71" s="135"/>
      <c r="Q71" s="136"/>
      <c r="R71" s="134" t="s">
        <v>103</v>
      </c>
      <c r="S71" s="135"/>
      <c r="T71" s="136"/>
      <c r="U71" s="134" t="s">
        <v>104</v>
      </c>
      <c r="V71" s="135"/>
      <c r="W71" s="136"/>
      <c r="X71" s="134" t="s">
        <v>104</v>
      </c>
      <c r="Y71" s="135"/>
      <c r="Z71" s="136"/>
      <c r="AA71" s="134" t="s">
        <v>104</v>
      </c>
      <c r="AB71" s="135"/>
      <c r="AC71" s="136"/>
      <c r="AD71" s="134" t="s">
        <v>105</v>
      </c>
      <c r="AE71" s="135"/>
      <c r="AF71" s="136"/>
      <c r="AG71" s="134" t="s">
        <v>105</v>
      </c>
      <c r="AH71" s="135"/>
      <c r="AI71" s="136"/>
      <c r="AJ71" s="134" t="s">
        <v>105</v>
      </c>
      <c r="AK71" s="135"/>
      <c r="AL71" s="136"/>
      <c r="AM71" s="134" t="s">
        <v>18</v>
      </c>
      <c r="AN71" s="135"/>
      <c r="AO71" s="136"/>
      <c r="AP71" s="134" t="s">
        <v>18</v>
      </c>
      <c r="AQ71" s="135"/>
      <c r="AR71" s="136"/>
      <c r="AS71" s="134" t="s">
        <v>18</v>
      </c>
      <c r="AT71" s="135"/>
      <c r="AU71" s="136"/>
    </row>
    <row r="72" spans="1:47" ht="12.75">
      <c r="A72" s="41"/>
      <c r="B72" s="41"/>
      <c r="C72" s="134" t="s">
        <v>28</v>
      </c>
      <c r="D72" s="135"/>
      <c r="E72" s="136"/>
      <c r="F72" s="134" t="s">
        <v>29</v>
      </c>
      <c r="G72" s="135"/>
      <c r="H72" s="136"/>
      <c r="I72" s="134" t="s">
        <v>18</v>
      </c>
      <c r="J72" s="135"/>
      <c r="K72" s="136"/>
      <c r="L72" s="134" t="s">
        <v>28</v>
      </c>
      <c r="M72" s="135"/>
      <c r="N72" s="136"/>
      <c r="O72" s="134" t="s">
        <v>29</v>
      </c>
      <c r="P72" s="135"/>
      <c r="Q72" s="136"/>
      <c r="R72" s="134" t="s">
        <v>18</v>
      </c>
      <c r="S72" s="135"/>
      <c r="T72" s="136"/>
      <c r="U72" s="134" t="s">
        <v>28</v>
      </c>
      <c r="V72" s="135"/>
      <c r="W72" s="136"/>
      <c r="X72" s="134" t="s">
        <v>29</v>
      </c>
      <c r="Y72" s="135"/>
      <c r="Z72" s="136"/>
      <c r="AA72" s="134" t="s">
        <v>18</v>
      </c>
      <c r="AB72" s="135"/>
      <c r="AC72" s="136"/>
      <c r="AD72" s="134" t="s">
        <v>28</v>
      </c>
      <c r="AE72" s="135"/>
      <c r="AF72" s="136"/>
      <c r="AG72" s="134" t="s">
        <v>29</v>
      </c>
      <c r="AH72" s="135"/>
      <c r="AI72" s="136"/>
      <c r="AJ72" s="134" t="s">
        <v>18</v>
      </c>
      <c r="AK72" s="135"/>
      <c r="AL72" s="136"/>
      <c r="AM72" s="134" t="s">
        <v>28</v>
      </c>
      <c r="AN72" s="135"/>
      <c r="AO72" s="136"/>
      <c r="AP72" s="134" t="s">
        <v>29</v>
      </c>
      <c r="AQ72" s="135"/>
      <c r="AR72" s="136"/>
      <c r="AS72" s="134" t="s">
        <v>18</v>
      </c>
      <c r="AT72" s="135"/>
      <c r="AU72" s="136"/>
    </row>
    <row r="73" spans="1:47" ht="12.75">
      <c r="A73" s="41"/>
      <c r="B73" s="41"/>
      <c r="C73" s="114" t="s">
        <v>108</v>
      </c>
      <c r="D73" s="114" t="s">
        <v>109</v>
      </c>
      <c r="E73" s="114" t="s">
        <v>110</v>
      </c>
      <c r="F73" s="114" t="s">
        <v>108</v>
      </c>
      <c r="G73" s="114" t="s">
        <v>109</v>
      </c>
      <c r="H73" s="114" t="s">
        <v>110</v>
      </c>
      <c r="I73" s="114" t="s">
        <v>108</v>
      </c>
      <c r="J73" s="114" t="s">
        <v>109</v>
      </c>
      <c r="K73" s="114" t="s">
        <v>110</v>
      </c>
      <c r="L73" s="114" t="s">
        <v>108</v>
      </c>
      <c r="M73" s="114" t="s">
        <v>109</v>
      </c>
      <c r="N73" s="114" t="s">
        <v>110</v>
      </c>
      <c r="O73" s="114" t="s">
        <v>108</v>
      </c>
      <c r="P73" s="114" t="s">
        <v>109</v>
      </c>
      <c r="Q73" s="114" t="s">
        <v>110</v>
      </c>
      <c r="R73" s="114" t="s">
        <v>108</v>
      </c>
      <c r="S73" s="114" t="s">
        <v>109</v>
      </c>
      <c r="T73" s="114" t="s">
        <v>110</v>
      </c>
      <c r="U73" s="114" t="s">
        <v>108</v>
      </c>
      <c r="V73" s="114" t="s">
        <v>109</v>
      </c>
      <c r="W73" s="114" t="s">
        <v>110</v>
      </c>
      <c r="X73" s="114" t="s">
        <v>108</v>
      </c>
      <c r="Y73" s="114" t="s">
        <v>109</v>
      </c>
      <c r="Z73" s="114" t="s">
        <v>110</v>
      </c>
      <c r="AA73" s="114" t="s">
        <v>108</v>
      </c>
      <c r="AB73" s="114" t="s">
        <v>109</v>
      </c>
      <c r="AC73" s="114" t="s">
        <v>110</v>
      </c>
      <c r="AD73" s="114" t="s">
        <v>108</v>
      </c>
      <c r="AE73" s="114" t="s">
        <v>109</v>
      </c>
      <c r="AF73" s="114" t="s">
        <v>110</v>
      </c>
      <c r="AG73" s="114" t="s">
        <v>108</v>
      </c>
      <c r="AH73" s="114" t="s">
        <v>109</v>
      </c>
      <c r="AI73" s="114" t="s">
        <v>110</v>
      </c>
      <c r="AJ73" s="114" t="s">
        <v>108</v>
      </c>
      <c r="AK73" s="114" t="s">
        <v>109</v>
      </c>
      <c r="AL73" s="114" t="s">
        <v>110</v>
      </c>
      <c r="AM73" s="114" t="s">
        <v>108</v>
      </c>
      <c r="AN73" s="114" t="s">
        <v>109</v>
      </c>
      <c r="AO73" s="114" t="s">
        <v>110</v>
      </c>
      <c r="AP73" s="114" t="s">
        <v>108</v>
      </c>
      <c r="AQ73" s="114" t="s">
        <v>109</v>
      </c>
      <c r="AR73" s="114" t="s">
        <v>110</v>
      </c>
      <c r="AS73" s="114" t="s">
        <v>108</v>
      </c>
      <c r="AT73" s="114" t="s">
        <v>109</v>
      </c>
      <c r="AU73" s="114" t="s">
        <v>110</v>
      </c>
    </row>
    <row r="74" spans="1:47" ht="12.75">
      <c r="A74" s="41">
        <v>1</v>
      </c>
      <c r="B74" s="41" t="s">
        <v>35</v>
      </c>
      <c r="C74" s="41">
        <v>17443</v>
      </c>
      <c r="D74" s="41">
        <v>12997</v>
      </c>
      <c r="E74" s="41">
        <v>74.51</v>
      </c>
      <c r="F74" s="41">
        <v>52886</v>
      </c>
      <c r="G74" s="41">
        <v>39479</v>
      </c>
      <c r="H74" s="41">
        <v>74.64</v>
      </c>
      <c r="I74" s="41">
        <v>70329</v>
      </c>
      <c r="J74" s="41">
        <v>52476</v>
      </c>
      <c r="K74" s="41">
        <v>74.61</v>
      </c>
      <c r="L74" s="41">
        <v>34984</v>
      </c>
      <c r="M74" s="41">
        <v>25192</v>
      </c>
      <c r="N74" s="41">
        <v>72.01</v>
      </c>
      <c r="O74" s="41">
        <v>122844</v>
      </c>
      <c r="P74" s="41">
        <v>88764</v>
      </c>
      <c r="Q74" s="41">
        <v>72.25</v>
      </c>
      <c r="R74" s="41">
        <v>157828</v>
      </c>
      <c r="S74" s="41">
        <v>113956</v>
      </c>
      <c r="T74" s="41">
        <v>72.2</v>
      </c>
      <c r="U74" s="41">
        <v>30467</v>
      </c>
      <c r="V74" s="41">
        <v>22073</v>
      </c>
      <c r="W74" s="41">
        <v>72.44</v>
      </c>
      <c r="X74" s="41">
        <v>100758</v>
      </c>
      <c r="Y74" s="41">
        <v>72952</v>
      </c>
      <c r="Z74" s="41">
        <v>72.4</v>
      </c>
      <c r="AA74" s="41">
        <v>131225</v>
      </c>
      <c r="AB74" s="41">
        <v>95025</v>
      </c>
      <c r="AC74" s="41">
        <v>72.41</v>
      </c>
      <c r="AD74" s="41">
        <v>17964</v>
      </c>
      <c r="AE74" s="41">
        <v>12766</v>
      </c>
      <c r="AF74" s="41">
        <v>71.06</v>
      </c>
      <c r="AG74" s="41">
        <v>46676</v>
      </c>
      <c r="AH74" s="41">
        <v>33497</v>
      </c>
      <c r="AI74" s="41">
        <v>71.76</v>
      </c>
      <c r="AJ74" s="41">
        <v>64640</v>
      </c>
      <c r="AK74" s="41">
        <v>46263</v>
      </c>
      <c r="AL74" s="41">
        <v>71.57</v>
      </c>
      <c r="AM74" s="41">
        <v>100858</v>
      </c>
      <c r="AN74" s="41">
        <v>73028</v>
      </c>
      <c r="AO74" s="41">
        <v>72.4</v>
      </c>
      <c r="AP74" s="41">
        <v>323164</v>
      </c>
      <c r="AQ74" s="41">
        <v>234692</v>
      </c>
      <c r="AR74" s="41">
        <v>72.62</v>
      </c>
      <c r="AS74" s="41">
        <v>424022</v>
      </c>
      <c r="AT74" s="41">
        <v>307720</v>
      </c>
      <c r="AU74" s="41">
        <v>72.57</v>
      </c>
    </row>
    <row r="75" spans="1:47" ht="12.75">
      <c r="A75" s="41">
        <v>2</v>
      </c>
      <c r="B75" s="41" t="s">
        <v>85</v>
      </c>
      <c r="C75" s="41">
        <v>1412</v>
      </c>
      <c r="D75" s="41">
        <v>1394</v>
      </c>
      <c r="E75" s="41">
        <v>98.72</v>
      </c>
      <c r="F75" s="41">
        <v>2256</v>
      </c>
      <c r="G75" s="41">
        <v>2210</v>
      </c>
      <c r="H75" s="41">
        <v>97.96</v>
      </c>
      <c r="I75" s="41">
        <v>3668</v>
      </c>
      <c r="J75" s="41">
        <v>3604</v>
      </c>
      <c r="K75" s="41">
        <v>98.25</v>
      </c>
      <c r="L75" s="41">
        <v>1609</v>
      </c>
      <c r="M75" s="41">
        <v>1585</v>
      </c>
      <c r="N75" s="41">
        <v>98.5</v>
      </c>
      <c r="O75" s="41">
        <v>3327</v>
      </c>
      <c r="P75" s="41">
        <v>3279</v>
      </c>
      <c r="Q75" s="41">
        <v>98.55</v>
      </c>
      <c r="R75" s="41">
        <v>4936</v>
      </c>
      <c r="S75" s="41">
        <v>4864</v>
      </c>
      <c r="T75" s="41">
        <v>98.54</v>
      </c>
      <c r="U75" s="41">
        <v>833</v>
      </c>
      <c r="V75" s="41">
        <v>818</v>
      </c>
      <c r="W75" s="41">
        <v>98.19</v>
      </c>
      <c r="X75" s="41">
        <v>1408</v>
      </c>
      <c r="Y75" s="41">
        <v>1382</v>
      </c>
      <c r="Z75" s="41">
        <v>98.15</v>
      </c>
      <c r="AA75" s="41">
        <v>2241</v>
      </c>
      <c r="AB75" s="41">
        <v>2200</v>
      </c>
      <c r="AC75" s="41">
        <v>98.17</v>
      </c>
      <c r="AD75" s="41">
        <v>460</v>
      </c>
      <c r="AE75" s="41">
        <v>459</v>
      </c>
      <c r="AF75" s="41">
        <v>99.78</v>
      </c>
      <c r="AG75" s="41">
        <v>612</v>
      </c>
      <c r="AH75" s="41">
        <v>605</v>
      </c>
      <c r="AI75" s="41">
        <v>98.85</v>
      </c>
      <c r="AJ75" s="41">
        <v>1072</v>
      </c>
      <c r="AK75" s="41">
        <v>1064</v>
      </c>
      <c r="AL75" s="41">
        <v>99.25</v>
      </c>
      <c r="AM75" s="41">
        <v>4314</v>
      </c>
      <c r="AN75" s="41">
        <v>4256</v>
      </c>
      <c r="AO75" s="41">
        <v>98.65</v>
      </c>
      <c r="AP75" s="41">
        <v>7603</v>
      </c>
      <c r="AQ75" s="41">
        <v>7476</v>
      </c>
      <c r="AR75" s="41">
        <v>98.32</v>
      </c>
      <c r="AS75" s="41">
        <v>11917</v>
      </c>
      <c r="AT75" s="41">
        <v>11732</v>
      </c>
      <c r="AU75" s="41">
        <v>98.44</v>
      </c>
    </row>
    <row r="76" spans="1:47" ht="12.75">
      <c r="A76" s="41">
        <v>3</v>
      </c>
      <c r="B76" s="41" t="s">
        <v>31</v>
      </c>
      <c r="C76" s="41">
        <v>7214</v>
      </c>
      <c r="D76" s="41">
        <v>4693</v>
      </c>
      <c r="E76" s="41">
        <v>65.05</v>
      </c>
      <c r="F76" s="41">
        <v>14284</v>
      </c>
      <c r="G76" s="41">
        <v>8834</v>
      </c>
      <c r="H76" s="41">
        <v>61.84</v>
      </c>
      <c r="I76" s="41">
        <v>21498</v>
      </c>
      <c r="J76" s="41">
        <v>13527</v>
      </c>
      <c r="K76" s="41">
        <v>62.92</v>
      </c>
      <c r="L76" s="41">
        <v>7672</v>
      </c>
      <c r="M76" s="41">
        <v>5036</v>
      </c>
      <c r="N76" s="41">
        <v>65.64</v>
      </c>
      <c r="O76" s="41">
        <v>21232</v>
      </c>
      <c r="P76" s="41">
        <v>13670</v>
      </c>
      <c r="Q76" s="41">
        <v>64.38</v>
      </c>
      <c r="R76" s="41">
        <v>28904</v>
      </c>
      <c r="S76" s="41">
        <v>18706</v>
      </c>
      <c r="T76" s="41">
        <v>64.71</v>
      </c>
      <c r="U76" s="41">
        <v>5177</v>
      </c>
      <c r="V76" s="41">
        <v>3375</v>
      </c>
      <c r="W76" s="41">
        <v>65.19</v>
      </c>
      <c r="X76" s="41">
        <v>15685</v>
      </c>
      <c r="Y76" s="41">
        <v>10101</v>
      </c>
      <c r="Z76" s="41">
        <v>64.39</v>
      </c>
      <c r="AA76" s="41">
        <v>20862</v>
      </c>
      <c r="AB76" s="41">
        <v>13476</v>
      </c>
      <c r="AC76" s="41">
        <v>64.59</v>
      </c>
      <c r="AD76" s="41">
        <v>4003</v>
      </c>
      <c r="AE76" s="41">
        <v>2588</v>
      </c>
      <c r="AF76" s="41">
        <v>64.65</v>
      </c>
      <c r="AG76" s="41">
        <v>9703</v>
      </c>
      <c r="AH76" s="41">
        <v>6448</v>
      </c>
      <c r="AI76" s="41">
        <v>66.45</v>
      </c>
      <c r="AJ76" s="41">
        <v>13706</v>
      </c>
      <c r="AK76" s="41">
        <v>9036</v>
      </c>
      <c r="AL76" s="41">
        <v>65.92</v>
      </c>
      <c r="AM76" s="41">
        <v>24066</v>
      </c>
      <c r="AN76" s="41">
        <v>15692</v>
      </c>
      <c r="AO76" s="41">
        <v>65.2</v>
      </c>
      <c r="AP76" s="41">
        <v>60904</v>
      </c>
      <c r="AQ76" s="41">
        <v>39053</v>
      </c>
      <c r="AR76" s="41">
        <v>64.12</v>
      </c>
      <c r="AS76" s="41">
        <v>84970</v>
      </c>
      <c r="AT76" s="41">
        <v>54745</v>
      </c>
      <c r="AU76" s="41">
        <v>64.42</v>
      </c>
    </row>
    <row r="77" spans="1:47" ht="12.75">
      <c r="A77" s="41">
        <v>4</v>
      </c>
      <c r="B77" s="41" t="s">
        <v>30</v>
      </c>
      <c r="C77" s="41">
        <v>5822</v>
      </c>
      <c r="D77" s="41">
        <v>5081</v>
      </c>
      <c r="E77" s="41">
        <v>87.27</v>
      </c>
      <c r="F77" s="41">
        <v>48274</v>
      </c>
      <c r="G77" s="41">
        <v>42460</v>
      </c>
      <c r="H77" s="41">
        <v>87.95</v>
      </c>
      <c r="I77" s="41">
        <v>54096</v>
      </c>
      <c r="J77" s="41">
        <v>47541</v>
      </c>
      <c r="K77" s="41">
        <v>87.88</v>
      </c>
      <c r="L77" s="41">
        <v>8227</v>
      </c>
      <c r="M77" s="41">
        <v>7226</v>
      </c>
      <c r="N77" s="41">
        <v>87.83</v>
      </c>
      <c r="O77" s="41">
        <f>81475+1604</f>
        <v>83079</v>
      </c>
      <c r="P77" s="41">
        <v>70796</v>
      </c>
      <c r="Q77" s="41">
        <v>86.89</v>
      </c>
      <c r="R77" s="41">
        <f>89702+1604</f>
        <v>91306</v>
      </c>
      <c r="S77" s="41">
        <v>78022</v>
      </c>
      <c r="T77" s="41">
        <v>86.97</v>
      </c>
      <c r="U77" s="41">
        <v>4298</v>
      </c>
      <c r="V77" s="41">
        <v>3765</v>
      </c>
      <c r="W77" s="41">
        <v>87.59</v>
      </c>
      <c r="X77" s="41">
        <v>28985</v>
      </c>
      <c r="Y77" s="41">
        <v>25125</v>
      </c>
      <c r="Z77" s="41">
        <v>86.68</v>
      </c>
      <c r="AA77" s="41">
        <v>33283</v>
      </c>
      <c r="AB77" s="41">
        <v>28890</v>
      </c>
      <c r="AC77" s="41">
        <v>86.8</v>
      </c>
      <c r="AD77" s="41">
        <v>3000</v>
      </c>
      <c r="AE77" s="41">
        <v>2653</v>
      </c>
      <c r="AF77" s="41">
        <v>88.43</v>
      </c>
      <c r="AG77" s="41">
        <v>13773</v>
      </c>
      <c r="AH77" s="41">
        <v>12028</v>
      </c>
      <c r="AI77" s="41">
        <v>87.33</v>
      </c>
      <c r="AJ77" s="41">
        <v>16773</v>
      </c>
      <c r="AK77" s="41">
        <v>14681</v>
      </c>
      <c r="AL77" s="41">
        <v>87.52</v>
      </c>
      <c r="AM77" s="41">
        <v>21347</v>
      </c>
      <c r="AN77" s="41">
        <v>18725</v>
      </c>
      <c r="AO77" s="41">
        <v>87.71</v>
      </c>
      <c r="AP77" s="41">
        <v>172507</v>
      </c>
      <c r="AQ77" s="41">
        <v>150409</v>
      </c>
      <c r="AR77" s="41">
        <v>87.19</v>
      </c>
      <c r="AS77" s="41">
        <v>193854</v>
      </c>
      <c r="AT77" s="41">
        <v>169134</v>
      </c>
      <c r="AU77" s="41">
        <v>87.24</v>
      </c>
    </row>
    <row r="78" spans="1:47" ht="12.75">
      <c r="A78" s="41">
        <v>5</v>
      </c>
      <c r="B78" s="41" t="s">
        <v>86</v>
      </c>
      <c r="C78" s="41">
        <v>11633</v>
      </c>
      <c r="D78" s="41">
        <v>9669</v>
      </c>
      <c r="E78" s="41">
        <v>83.11</v>
      </c>
      <c r="F78" s="41">
        <v>15489</v>
      </c>
      <c r="G78" s="41">
        <v>12948</v>
      </c>
      <c r="H78" s="41">
        <v>83.59</v>
      </c>
      <c r="I78" s="41">
        <v>27122</v>
      </c>
      <c r="J78" s="41">
        <v>22617</v>
      </c>
      <c r="K78" s="41">
        <v>83.38</v>
      </c>
      <c r="L78" s="41">
        <v>19226</v>
      </c>
      <c r="M78" s="41">
        <v>15939</v>
      </c>
      <c r="N78" s="41">
        <v>82.9</v>
      </c>
      <c r="O78" s="41">
        <v>36746</v>
      </c>
      <c r="P78" s="41">
        <v>30643</v>
      </c>
      <c r="Q78" s="41">
        <v>83.39</v>
      </c>
      <c r="R78" s="41">
        <v>55972</v>
      </c>
      <c r="S78" s="41">
        <v>46582</v>
      </c>
      <c r="T78" s="41">
        <v>83.22</v>
      </c>
      <c r="U78" s="41">
        <v>19133</v>
      </c>
      <c r="V78" s="41">
        <v>16299</v>
      </c>
      <c r="W78" s="41">
        <v>85.18</v>
      </c>
      <c r="X78" s="41">
        <v>38626</v>
      </c>
      <c r="Y78" s="41">
        <v>32684</v>
      </c>
      <c r="Z78" s="41">
        <v>84.61</v>
      </c>
      <c r="AA78" s="41">
        <v>57759</v>
      </c>
      <c r="AB78" s="41">
        <v>48983</v>
      </c>
      <c r="AC78" s="41">
        <v>84.8</v>
      </c>
      <c r="AD78" s="41">
        <v>16426</v>
      </c>
      <c r="AE78" s="41">
        <v>13959</v>
      </c>
      <c r="AF78" s="41">
        <v>84.98</v>
      </c>
      <c r="AG78" s="41">
        <v>27863</v>
      </c>
      <c r="AH78" s="41">
        <v>23452</v>
      </c>
      <c r="AI78" s="41">
        <v>84.16</v>
      </c>
      <c r="AJ78" s="41">
        <v>44289</v>
      </c>
      <c r="AK78" s="41">
        <v>37411</v>
      </c>
      <c r="AL78" s="41">
        <v>84.47</v>
      </c>
      <c r="AM78" s="41">
        <v>66418</v>
      </c>
      <c r="AN78" s="41">
        <v>55866</v>
      </c>
      <c r="AO78" s="41">
        <v>84.11</v>
      </c>
      <c r="AP78" s="41">
        <v>118724</v>
      </c>
      <c r="AQ78" s="41">
        <v>99727</v>
      </c>
      <c r="AR78" s="41">
        <v>83.99</v>
      </c>
      <c r="AS78" s="41">
        <v>185142</v>
      </c>
      <c r="AT78" s="41">
        <v>155593</v>
      </c>
      <c r="AU78" s="41">
        <v>84.03</v>
      </c>
    </row>
    <row r="79" spans="1:47" ht="12.75">
      <c r="A79" s="41">
        <v>6</v>
      </c>
      <c r="B79" s="41" t="s">
        <v>36</v>
      </c>
      <c r="C79" s="41">
        <v>450</v>
      </c>
      <c r="D79" s="41">
        <v>423</v>
      </c>
      <c r="E79" s="41">
        <v>94</v>
      </c>
      <c r="F79" s="41">
        <v>10</v>
      </c>
      <c r="G79" s="41">
        <v>9</v>
      </c>
      <c r="H79" s="41">
        <v>90</v>
      </c>
      <c r="I79" s="41">
        <v>460</v>
      </c>
      <c r="J79" s="41">
        <v>432</v>
      </c>
      <c r="K79" s="41">
        <v>93.91</v>
      </c>
      <c r="L79" s="41">
        <v>296</v>
      </c>
      <c r="M79" s="41">
        <v>287</v>
      </c>
      <c r="N79" s="41">
        <v>96.95</v>
      </c>
      <c r="O79" s="41">
        <v>19</v>
      </c>
      <c r="P79" s="41">
        <v>15</v>
      </c>
      <c r="Q79" s="41">
        <v>78.94</v>
      </c>
      <c r="R79" s="41">
        <v>315</v>
      </c>
      <c r="S79" s="41">
        <v>302</v>
      </c>
      <c r="T79" s="41">
        <v>95.87</v>
      </c>
      <c r="U79" s="41">
        <v>98</v>
      </c>
      <c r="V79" s="41">
        <v>95</v>
      </c>
      <c r="W79" s="41">
        <v>96.93</v>
      </c>
      <c r="X79" s="41">
        <v>14</v>
      </c>
      <c r="Y79" s="41">
        <v>11</v>
      </c>
      <c r="Z79" s="41">
        <v>78.57</v>
      </c>
      <c r="AA79" s="41">
        <v>112</v>
      </c>
      <c r="AB79" s="41">
        <v>106</v>
      </c>
      <c r="AC79" s="41">
        <v>94.64</v>
      </c>
      <c r="AD79" s="41">
        <v>34</v>
      </c>
      <c r="AE79" s="41">
        <v>33</v>
      </c>
      <c r="AF79" s="41">
        <v>97.05</v>
      </c>
      <c r="AG79" s="41">
        <v>17</v>
      </c>
      <c r="AH79" s="41">
        <v>13</v>
      </c>
      <c r="AI79" s="41">
        <v>76.47</v>
      </c>
      <c r="AJ79" s="41">
        <v>51</v>
      </c>
      <c r="AK79" s="41">
        <v>46</v>
      </c>
      <c r="AL79" s="41">
        <v>90.19</v>
      </c>
      <c r="AM79" s="41">
        <v>878</v>
      </c>
      <c r="AN79" s="41">
        <v>838</v>
      </c>
      <c r="AO79" s="41">
        <v>95.44</v>
      </c>
      <c r="AP79" s="41">
        <v>60</v>
      </c>
      <c r="AQ79" s="41">
        <v>48</v>
      </c>
      <c r="AR79" s="41">
        <v>80</v>
      </c>
      <c r="AS79" s="41">
        <v>938</v>
      </c>
      <c r="AT79" s="41">
        <v>886</v>
      </c>
      <c r="AU79" s="41">
        <v>94.45</v>
      </c>
    </row>
    <row r="80" spans="1:47" ht="12.75">
      <c r="A80" s="41">
        <v>7</v>
      </c>
      <c r="B80" s="41" t="s">
        <v>32</v>
      </c>
      <c r="C80" s="41">
        <v>889</v>
      </c>
      <c r="D80" s="41">
        <v>656</v>
      </c>
      <c r="E80" s="41">
        <v>73.79</v>
      </c>
      <c r="F80" s="41">
        <v>1339</v>
      </c>
      <c r="G80" s="41">
        <v>990</v>
      </c>
      <c r="H80" s="41">
        <v>73.93</v>
      </c>
      <c r="I80" s="41">
        <v>2228</v>
      </c>
      <c r="J80" s="41">
        <v>1646</v>
      </c>
      <c r="K80" s="41">
        <v>73.87</v>
      </c>
      <c r="L80" s="41">
        <v>2330</v>
      </c>
      <c r="M80" s="41">
        <v>1644</v>
      </c>
      <c r="N80" s="41">
        <v>70.55</v>
      </c>
      <c r="O80" s="41">
        <v>4833</v>
      </c>
      <c r="P80" s="41">
        <v>3427</v>
      </c>
      <c r="Q80" s="41">
        <v>70.9</v>
      </c>
      <c r="R80" s="41">
        <v>7163</v>
      </c>
      <c r="S80" s="41">
        <v>5071</v>
      </c>
      <c r="T80" s="41">
        <v>70.79</v>
      </c>
      <c r="U80" s="41">
        <v>2997</v>
      </c>
      <c r="V80" s="41">
        <v>2174</v>
      </c>
      <c r="W80" s="41">
        <v>72.53</v>
      </c>
      <c r="X80" s="41">
        <v>5657</v>
      </c>
      <c r="Y80" s="41">
        <v>4061</v>
      </c>
      <c r="Z80" s="41">
        <v>71.78</v>
      </c>
      <c r="AA80" s="41">
        <v>8654</v>
      </c>
      <c r="AB80" s="41">
        <v>6235</v>
      </c>
      <c r="AC80" s="41">
        <v>72.04</v>
      </c>
      <c r="AD80" s="41">
        <v>3380</v>
      </c>
      <c r="AE80" s="41">
        <v>2449</v>
      </c>
      <c r="AF80" s="41">
        <v>72.45</v>
      </c>
      <c r="AG80" s="41">
        <v>5520</v>
      </c>
      <c r="AH80" s="41">
        <v>3915</v>
      </c>
      <c r="AI80" s="41">
        <v>70.92</v>
      </c>
      <c r="AJ80" s="41">
        <v>8900</v>
      </c>
      <c r="AK80" s="41">
        <v>6364</v>
      </c>
      <c r="AL80" s="41">
        <v>71.5</v>
      </c>
      <c r="AM80" s="41">
        <v>9596</v>
      </c>
      <c r="AN80" s="41">
        <v>6923</v>
      </c>
      <c r="AO80" s="41">
        <v>72.14</v>
      </c>
      <c r="AP80" s="41">
        <v>17349</v>
      </c>
      <c r="AQ80" s="41">
        <v>12393</v>
      </c>
      <c r="AR80" s="41">
        <v>71.43</v>
      </c>
      <c r="AS80" s="41">
        <v>26945</v>
      </c>
      <c r="AT80" s="41">
        <v>19316</v>
      </c>
      <c r="AU80" s="41">
        <v>71.68</v>
      </c>
    </row>
    <row r="81" spans="1:47" ht="12.75">
      <c r="A81" s="41">
        <v>8</v>
      </c>
      <c r="B81" s="41" t="s">
        <v>57</v>
      </c>
      <c r="C81" s="41">
        <v>4567</v>
      </c>
      <c r="D81" s="41">
        <v>3019</v>
      </c>
      <c r="E81" s="41">
        <v>66.1</v>
      </c>
      <c r="F81" s="41">
        <v>7174</v>
      </c>
      <c r="G81" s="41">
        <v>4761</v>
      </c>
      <c r="H81" s="41">
        <v>66.36</v>
      </c>
      <c r="I81" s="41">
        <v>11741</v>
      </c>
      <c r="J81" s="41">
        <v>7780</v>
      </c>
      <c r="K81" s="41">
        <v>66.26</v>
      </c>
      <c r="L81" s="41">
        <v>7440</v>
      </c>
      <c r="M81" s="41">
        <v>4455</v>
      </c>
      <c r="N81" s="41">
        <v>59.87</v>
      </c>
      <c r="O81" s="41">
        <v>20500</v>
      </c>
      <c r="P81" s="41">
        <v>13002</v>
      </c>
      <c r="Q81" s="41">
        <v>63.42</v>
      </c>
      <c r="R81" s="41">
        <v>27940</v>
      </c>
      <c r="S81" s="41">
        <v>17457</v>
      </c>
      <c r="T81" s="41">
        <v>62.48</v>
      </c>
      <c r="U81" s="41">
        <v>8325</v>
      </c>
      <c r="V81" s="41">
        <v>4817</v>
      </c>
      <c r="W81" s="41">
        <v>57.86</v>
      </c>
      <c r="X81" s="41">
        <v>21176</v>
      </c>
      <c r="Y81" s="41">
        <v>13021</v>
      </c>
      <c r="Z81" s="41">
        <v>61.48</v>
      </c>
      <c r="AA81" s="41">
        <v>29501</v>
      </c>
      <c r="AB81" s="41">
        <v>17838</v>
      </c>
      <c r="AC81" s="41">
        <v>60.46</v>
      </c>
      <c r="AD81" s="41">
        <v>13917</v>
      </c>
      <c r="AE81" s="41">
        <v>8026</v>
      </c>
      <c r="AF81" s="41">
        <v>57.67</v>
      </c>
      <c r="AG81" s="41">
        <v>25879</v>
      </c>
      <c r="AH81" s="41">
        <v>15368</v>
      </c>
      <c r="AI81" s="41">
        <v>59.38</v>
      </c>
      <c r="AJ81" s="41">
        <v>39796</v>
      </c>
      <c r="AK81" s="41">
        <v>23394</v>
      </c>
      <c r="AL81" s="41">
        <v>58.78</v>
      </c>
      <c r="AM81" s="41">
        <v>34249</v>
      </c>
      <c r="AN81" s="41">
        <v>20317</v>
      </c>
      <c r="AO81" s="41">
        <v>59.32</v>
      </c>
      <c r="AP81" s="41">
        <v>74729</v>
      </c>
      <c r="AQ81" s="41">
        <v>46152</v>
      </c>
      <c r="AR81" s="41">
        <v>61.75</v>
      </c>
      <c r="AS81" s="41">
        <v>108978</v>
      </c>
      <c r="AT81" s="41">
        <v>66469</v>
      </c>
      <c r="AU81" s="41">
        <v>60.99</v>
      </c>
    </row>
    <row r="82" spans="1:47" ht="12.75">
      <c r="A82" s="41">
        <v>9</v>
      </c>
      <c r="B82" s="41" t="s">
        <v>87</v>
      </c>
      <c r="C82" s="41">
        <v>18</v>
      </c>
      <c r="D82" s="41">
        <v>13</v>
      </c>
      <c r="E82" s="41">
        <v>72.22</v>
      </c>
      <c r="F82" s="41">
        <v>84</v>
      </c>
      <c r="G82" s="41">
        <v>46</v>
      </c>
      <c r="H82" s="41">
        <v>54.76</v>
      </c>
      <c r="I82" s="41">
        <v>102</v>
      </c>
      <c r="J82" s="41">
        <v>59</v>
      </c>
      <c r="K82" s="41">
        <v>57.84</v>
      </c>
      <c r="L82" s="41">
        <v>70</v>
      </c>
      <c r="M82" s="41">
        <v>38</v>
      </c>
      <c r="N82" s="41">
        <v>54.28</v>
      </c>
      <c r="O82" s="41">
        <v>272</v>
      </c>
      <c r="P82" s="41">
        <v>150</v>
      </c>
      <c r="Q82" s="41">
        <v>55.14</v>
      </c>
      <c r="R82" s="41">
        <v>342</v>
      </c>
      <c r="S82" s="41">
        <v>188</v>
      </c>
      <c r="T82" s="41">
        <v>54.97</v>
      </c>
      <c r="U82" s="41">
        <v>99</v>
      </c>
      <c r="V82" s="41">
        <v>58</v>
      </c>
      <c r="W82" s="41">
        <v>58.58</v>
      </c>
      <c r="X82" s="41">
        <v>370</v>
      </c>
      <c r="Y82" s="41">
        <v>190</v>
      </c>
      <c r="Z82" s="41">
        <v>51.35</v>
      </c>
      <c r="AA82" s="41">
        <v>469</v>
      </c>
      <c r="AB82" s="41">
        <v>248</v>
      </c>
      <c r="AC82" s="41">
        <v>52.87</v>
      </c>
      <c r="AD82" s="41">
        <v>176</v>
      </c>
      <c r="AE82" s="41">
        <v>100</v>
      </c>
      <c r="AF82" s="41">
        <v>56.81</v>
      </c>
      <c r="AG82" s="41">
        <v>339</v>
      </c>
      <c r="AH82" s="41">
        <v>165</v>
      </c>
      <c r="AI82" s="41">
        <v>48.67</v>
      </c>
      <c r="AJ82" s="41">
        <v>515</v>
      </c>
      <c r="AK82" s="41">
        <v>265</v>
      </c>
      <c r="AL82" s="41">
        <v>51.45</v>
      </c>
      <c r="AM82" s="41">
        <v>363</v>
      </c>
      <c r="AN82" s="41">
        <v>209</v>
      </c>
      <c r="AO82" s="41">
        <v>57.57</v>
      </c>
      <c r="AP82" s="41">
        <v>1065</v>
      </c>
      <c r="AQ82" s="41">
        <v>551</v>
      </c>
      <c r="AR82" s="41">
        <v>51.73</v>
      </c>
      <c r="AS82" s="41">
        <v>1428</v>
      </c>
      <c r="AT82" s="41">
        <v>760</v>
      </c>
      <c r="AU82" s="41">
        <v>53.22</v>
      </c>
    </row>
    <row r="83" spans="1:47" ht="12.75">
      <c r="A83" s="41">
        <v>10</v>
      </c>
      <c r="B83" s="41" t="s">
        <v>88</v>
      </c>
      <c r="C83" s="41">
        <v>2430</v>
      </c>
      <c r="D83" s="41">
        <v>1932</v>
      </c>
      <c r="E83" s="41">
        <v>79.5</v>
      </c>
      <c r="F83" s="41">
        <v>4102</v>
      </c>
      <c r="G83" s="41">
        <v>3249</v>
      </c>
      <c r="H83" s="41">
        <v>79.2</v>
      </c>
      <c r="I83" s="41">
        <v>6532</v>
      </c>
      <c r="J83" s="41">
        <v>5181</v>
      </c>
      <c r="K83" s="41">
        <v>79.31</v>
      </c>
      <c r="L83" s="41">
        <v>3752</v>
      </c>
      <c r="M83" s="41">
        <v>2901</v>
      </c>
      <c r="N83" s="41">
        <v>77.31</v>
      </c>
      <c r="O83" s="41">
        <v>5450</v>
      </c>
      <c r="P83" s="41">
        <v>4042</v>
      </c>
      <c r="Q83" s="41">
        <v>74.16</v>
      </c>
      <c r="R83" s="41">
        <v>9202</v>
      </c>
      <c r="S83" s="41">
        <v>6943</v>
      </c>
      <c r="T83" s="41">
        <v>75.45</v>
      </c>
      <c r="U83" s="41">
        <v>1117</v>
      </c>
      <c r="V83" s="41">
        <v>844</v>
      </c>
      <c r="W83" s="41">
        <v>75.55</v>
      </c>
      <c r="X83" s="41">
        <v>1954</v>
      </c>
      <c r="Y83" s="41">
        <v>1399</v>
      </c>
      <c r="Z83" s="41">
        <v>71.59</v>
      </c>
      <c r="AA83" s="41">
        <v>3071</v>
      </c>
      <c r="AB83" s="41">
        <v>2243</v>
      </c>
      <c r="AC83" s="41">
        <v>73.03</v>
      </c>
      <c r="AD83" s="41">
        <v>348</v>
      </c>
      <c r="AE83" s="41">
        <v>281</v>
      </c>
      <c r="AF83" s="41">
        <v>80.74</v>
      </c>
      <c r="AG83" s="41">
        <v>538</v>
      </c>
      <c r="AH83" s="41">
        <v>429</v>
      </c>
      <c r="AI83" s="41">
        <v>79.73</v>
      </c>
      <c r="AJ83" s="41">
        <v>886</v>
      </c>
      <c r="AK83" s="41">
        <v>710</v>
      </c>
      <c r="AL83" s="41">
        <v>80.13</v>
      </c>
      <c r="AM83" s="41">
        <v>7647</v>
      </c>
      <c r="AN83" s="41">
        <v>5958</v>
      </c>
      <c r="AO83" s="41">
        <v>77.91</v>
      </c>
      <c r="AP83" s="41">
        <v>12044</v>
      </c>
      <c r="AQ83" s="41">
        <v>9119</v>
      </c>
      <c r="AR83" s="41">
        <v>75.71</v>
      </c>
      <c r="AS83" s="41">
        <v>19691</v>
      </c>
      <c r="AT83" s="41">
        <v>15077</v>
      </c>
      <c r="AU83" s="41">
        <v>76.56</v>
      </c>
    </row>
    <row r="84" spans="1:47" ht="12.75">
      <c r="A84" s="41">
        <v>11</v>
      </c>
      <c r="B84" s="41" t="s">
        <v>60</v>
      </c>
      <c r="C84" s="41">
        <v>4028</v>
      </c>
      <c r="D84" s="41">
        <v>3540</v>
      </c>
      <c r="E84" s="41">
        <v>87.88</v>
      </c>
      <c r="F84" s="41">
        <v>5449</v>
      </c>
      <c r="G84" s="41">
        <v>4885</v>
      </c>
      <c r="H84" s="41">
        <v>89.64</v>
      </c>
      <c r="I84" s="41">
        <v>9477</v>
      </c>
      <c r="J84" s="41">
        <v>8425</v>
      </c>
      <c r="K84" s="41">
        <v>88.89</v>
      </c>
      <c r="L84" s="41">
        <v>3518</v>
      </c>
      <c r="M84" s="41">
        <v>3026</v>
      </c>
      <c r="N84" s="41">
        <v>86.01</v>
      </c>
      <c r="O84" s="41">
        <v>5434</v>
      </c>
      <c r="P84" s="41">
        <v>4678</v>
      </c>
      <c r="Q84" s="41">
        <v>86.08</v>
      </c>
      <c r="R84" s="41">
        <v>8952</v>
      </c>
      <c r="S84" s="41">
        <v>7704</v>
      </c>
      <c r="T84" s="41">
        <v>86.05</v>
      </c>
      <c r="U84" s="41">
        <v>1688</v>
      </c>
      <c r="V84" s="41">
        <v>1430</v>
      </c>
      <c r="W84" s="41">
        <v>84.71</v>
      </c>
      <c r="X84" s="41">
        <v>2362</v>
      </c>
      <c r="Y84" s="41">
        <v>2011</v>
      </c>
      <c r="Z84" s="41">
        <v>85.13</v>
      </c>
      <c r="AA84" s="41">
        <v>4050</v>
      </c>
      <c r="AB84" s="41">
        <v>3441</v>
      </c>
      <c r="AC84" s="41">
        <v>84.96</v>
      </c>
      <c r="AD84" s="41">
        <v>826</v>
      </c>
      <c r="AE84" s="41">
        <v>696</v>
      </c>
      <c r="AF84" s="41">
        <v>84.26</v>
      </c>
      <c r="AG84" s="41">
        <v>870</v>
      </c>
      <c r="AH84" s="41">
        <v>730</v>
      </c>
      <c r="AI84" s="41">
        <v>83.9</v>
      </c>
      <c r="AJ84" s="41">
        <v>1696</v>
      </c>
      <c r="AK84" s="41">
        <v>1426</v>
      </c>
      <c r="AL84" s="41">
        <v>84.08</v>
      </c>
      <c r="AM84" s="41">
        <v>10060</v>
      </c>
      <c r="AN84" s="41">
        <v>8692</v>
      </c>
      <c r="AO84" s="41">
        <v>86.4</v>
      </c>
      <c r="AP84" s="41">
        <v>14115</v>
      </c>
      <c r="AQ84" s="41">
        <v>12304</v>
      </c>
      <c r="AR84" s="41">
        <v>87.16</v>
      </c>
      <c r="AS84" s="41">
        <v>24175</v>
      </c>
      <c r="AT84" s="41">
        <v>20996</v>
      </c>
      <c r="AU84" s="41">
        <v>86.85</v>
      </c>
    </row>
    <row r="85" spans="1:47" ht="12.75">
      <c r="A85" s="41">
        <v>12</v>
      </c>
      <c r="B85" s="41" t="s">
        <v>34</v>
      </c>
      <c r="C85" s="41">
        <v>11680</v>
      </c>
      <c r="D85" s="41">
        <v>9330</v>
      </c>
      <c r="E85" s="41">
        <v>79.88</v>
      </c>
      <c r="F85" s="41">
        <v>23083</v>
      </c>
      <c r="G85" s="41">
        <v>17927</v>
      </c>
      <c r="H85" s="41">
        <v>77.66</v>
      </c>
      <c r="I85" s="41">
        <v>34763</v>
      </c>
      <c r="J85" s="41">
        <v>27257</v>
      </c>
      <c r="K85" s="41">
        <v>78.4</v>
      </c>
      <c r="L85" s="41">
        <v>24124</v>
      </c>
      <c r="M85" s="41">
        <v>19591</v>
      </c>
      <c r="N85" s="41">
        <v>81.2</v>
      </c>
      <c r="O85" s="41">
        <v>61216</v>
      </c>
      <c r="P85" s="41">
        <v>48128</v>
      </c>
      <c r="Q85" s="41">
        <v>78.61</v>
      </c>
      <c r="R85" s="41">
        <v>85340</v>
      </c>
      <c r="S85" s="41">
        <v>67719</v>
      </c>
      <c r="T85" s="41">
        <v>79.35</v>
      </c>
      <c r="U85" s="41">
        <v>21519</v>
      </c>
      <c r="V85" s="41">
        <v>17575</v>
      </c>
      <c r="W85" s="41">
        <v>81.67</v>
      </c>
      <c r="X85" s="41">
        <v>56158</v>
      </c>
      <c r="Y85" s="41">
        <v>44401</v>
      </c>
      <c r="Z85" s="41">
        <v>79.06</v>
      </c>
      <c r="AA85" s="41">
        <v>77677</v>
      </c>
      <c r="AB85" s="41">
        <v>61976</v>
      </c>
      <c r="AC85" s="41">
        <v>79.78</v>
      </c>
      <c r="AD85" s="41">
        <v>10719</v>
      </c>
      <c r="AE85" s="41">
        <v>8498</v>
      </c>
      <c r="AF85" s="41">
        <v>79.27</v>
      </c>
      <c r="AG85" s="41">
        <v>25346</v>
      </c>
      <c r="AH85" s="41">
        <v>20260</v>
      </c>
      <c r="AI85" s="41">
        <v>79.93</v>
      </c>
      <c r="AJ85" s="41">
        <v>36065</v>
      </c>
      <c r="AK85" s="41">
        <v>28758</v>
      </c>
      <c r="AL85" s="41">
        <v>79.73</v>
      </c>
      <c r="AM85" s="41">
        <v>68042</v>
      </c>
      <c r="AN85" s="41">
        <v>54994</v>
      </c>
      <c r="AO85" s="41">
        <v>80.82</v>
      </c>
      <c r="AP85" s="41">
        <v>165803</v>
      </c>
      <c r="AQ85" s="41">
        <v>130716</v>
      </c>
      <c r="AR85" s="41">
        <v>78.83</v>
      </c>
      <c r="AS85" s="41">
        <v>233845</v>
      </c>
      <c r="AT85" s="41">
        <v>185710</v>
      </c>
      <c r="AU85" s="41">
        <v>79.41</v>
      </c>
    </row>
    <row r="86" spans="1:47" ht="12.75">
      <c r="A86" s="41">
        <v>13</v>
      </c>
      <c r="B86" s="41" t="s">
        <v>62</v>
      </c>
      <c r="C86" s="41">
        <v>16254</v>
      </c>
      <c r="D86" s="41">
        <v>10239</v>
      </c>
      <c r="E86" s="41">
        <v>62.99</v>
      </c>
      <c r="F86" s="41">
        <v>19349</v>
      </c>
      <c r="G86" s="41">
        <v>12288</v>
      </c>
      <c r="H86" s="41">
        <v>63.5</v>
      </c>
      <c r="I86" s="41">
        <v>35603</v>
      </c>
      <c r="J86" s="41">
        <v>22527</v>
      </c>
      <c r="K86" s="41">
        <v>63.27</v>
      </c>
      <c r="L86" s="41">
        <v>32841</v>
      </c>
      <c r="M86" s="41">
        <v>20634</v>
      </c>
      <c r="N86" s="41">
        <v>62.82</v>
      </c>
      <c r="O86" s="41">
        <v>54700</v>
      </c>
      <c r="P86" s="41">
        <v>34134</v>
      </c>
      <c r="Q86" s="41">
        <v>62.4</v>
      </c>
      <c r="R86" s="41">
        <v>87541</v>
      </c>
      <c r="S86" s="41">
        <v>54768</v>
      </c>
      <c r="T86" s="41">
        <v>62.56</v>
      </c>
      <c r="U86" s="41">
        <v>26027</v>
      </c>
      <c r="V86" s="41">
        <v>15812</v>
      </c>
      <c r="W86" s="41">
        <v>60.75</v>
      </c>
      <c r="X86" s="41">
        <v>41861</v>
      </c>
      <c r="Y86" s="41">
        <v>26110</v>
      </c>
      <c r="Z86" s="41">
        <v>62.37</v>
      </c>
      <c r="AA86" s="41">
        <v>67888</v>
      </c>
      <c r="AB86" s="41">
        <v>41922</v>
      </c>
      <c r="AC86" s="41">
        <v>61.75</v>
      </c>
      <c r="AD86" s="41">
        <v>23767</v>
      </c>
      <c r="AE86" s="41">
        <v>13076</v>
      </c>
      <c r="AF86" s="41">
        <v>55.01</v>
      </c>
      <c r="AG86" s="41">
        <v>32898</v>
      </c>
      <c r="AH86" s="41">
        <v>17854</v>
      </c>
      <c r="AI86" s="41">
        <v>54.27</v>
      </c>
      <c r="AJ86" s="41">
        <v>56665</v>
      </c>
      <c r="AK86" s="41">
        <v>30930</v>
      </c>
      <c r="AL86" s="41">
        <v>54.58</v>
      </c>
      <c r="AM86" s="41">
        <v>98889</v>
      </c>
      <c r="AN86" s="41">
        <v>59761</v>
      </c>
      <c r="AO86" s="41">
        <v>60.43</v>
      </c>
      <c r="AP86" s="41">
        <v>148808</v>
      </c>
      <c r="AQ86" s="41">
        <v>90386</v>
      </c>
      <c r="AR86" s="41">
        <v>60.74</v>
      </c>
      <c r="AS86" s="41">
        <v>247697</v>
      </c>
      <c r="AT86" s="41">
        <v>150147</v>
      </c>
      <c r="AU86" s="41">
        <v>60.61</v>
      </c>
    </row>
    <row r="87" spans="1:47" ht="12.75">
      <c r="A87" s="41">
        <v>14</v>
      </c>
      <c r="B87" s="41" t="s">
        <v>95</v>
      </c>
      <c r="C87" s="41">
        <v>512</v>
      </c>
      <c r="D87" s="41">
        <v>352</v>
      </c>
      <c r="E87" s="41">
        <v>68.75</v>
      </c>
      <c r="F87" s="41">
        <v>529</v>
      </c>
      <c r="G87" s="41">
        <v>382</v>
      </c>
      <c r="H87" s="41">
        <v>72.21</v>
      </c>
      <c r="I87" s="41">
        <v>1041</v>
      </c>
      <c r="J87" s="41">
        <v>734</v>
      </c>
      <c r="K87" s="41">
        <v>70.5</v>
      </c>
      <c r="L87" s="41">
        <v>1519</v>
      </c>
      <c r="M87" s="41">
        <v>1118</v>
      </c>
      <c r="N87" s="41">
        <v>73.6</v>
      </c>
      <c r="O87" s="41">
        <v>2351</v>
      </c>
      <c r="P87" s="41">
        <v>1689</v>
      </c>
      <c r="Q87" s="41">
        <v>71.84</v>
      </c>
      <c r="R87" s="41">
        <v>3870</v>
      </c>
      <c r="S87" s="41">
        <v>2807</v>
      </c>
      <c r="T87" s="41">
        <v>72.53</v>
      </c>
      <c r="U87" s="41">
        <v>1449</v>
      </c>
      <c r="V87" s="41">
        <v>1061</v>
      </c>
      <c r="W87" s="41">
        <v>73.22</v>
      </c>
      <c r="X87" s="41">
        <v>2338</v>
      </c>
      <c r="Y87" s="41">
        <v>1770</v>
      </c>
      <c r="Z87" s="41">
        <v>75.7</v>
      </c>
      <c r="AA87" s="41">
        <v>3787</v>
      </c>
      <c r="AB87" s="41">
        <v>2831</v>
      </c>
      <c r="AC87" s="41">
        <v>74.75</v>
      </c>
      <c r="AD87" s="41">
        <v>1911</v>
      </c>
      <c r="AE87" s="41">
        <v>1432</v>
      </c>
      <c r="AF87" s="41">
        <v>74.93</v>
      </c>
      <c r="AG87" s="41">
        <v>2119</v>
      </c>
      <c r="AH87" s="41">
        <v>1570</v>
      </c>
      <c r="AI87" s="41">
        <v>74.09</v>
      </c>
      <c r="AJ87" s="41">
        <v>4030</v>
      </c>
      <c r="AK87" s="41">
        <v>3002</v>
      </c>
      <c r="AL87" s="41">
        <v>74.49</v>
      </c>
      <c r="AM87" s="41">
        <v>5391</v>
      </c>
      <c r="AN87" s="41">
        <v>3963</v>
      </c>
      <c r="AO87" s="41">
        <v>73.51</v>
      </c>
      <c r="AP87" s="41">
        <v>7337</v>
      </c>
      <c r="AQ87" s="41">
        <v>5411</v>
      </c>
      <c r="AR87" s="41">
        <v>73.74</v>
      </c>
      <c r="AS87" s="41">
        <v>12728</v>
      </c>
      <c r="AT87" s="41">
        <v>9374</v>
      </c>
      <c r="AU87" s="41">
        <v>73.64</v>
      </c>
    </row>
    <row r="88" spans="1:47" ht="12.75">
      <c r="A88" s="41">
        <v>15</v>
      </c>
      <c r="B88" s="41" t="s">
        <v>33</v>
      </c>
      <c r="C88" s="41"/>
      <c r="D88" s="41"/>
      <c r="E88" s="41">
        <v>0</v>
      </c>
      <c r="F88" s="41">
        <v>1272</v>
      </c>
      <c r="G88" s="41">
        <v>957</v>
      </c>
      <c r="H88" s="41">
        <v>75.23</v>
      </c>
      <c r="I88" s="41">
        <v>1272</v>
      </c>
      <c r="J88" s="41">
        <v>957</v>
      </c>
      <c r="K88" s="41">
        <v>75.23</v>
      </c>
      <c r="L88" s="41"/>
      <c r="M88" s="41"/>
      <c r="N88" s="41">
        <v>0</v>
      </c>
      <c r="O88" s="41">
        <v>1228</v>
      </c>
      <c r="P88" s="41">
        <v>980</v>
      </c>
      <c r="Q88" s="41">
        <v>79.8</v>
      </c>
      <c r="R88" s="41">
        <v>1228</v>
      </c>
      <c r="S88" s="41">
        <v>980</v>
      </c>
      <c r="T88" s="41">
        <v>79.8</v>
      </c>
      <c r="U88" s="41"/>
      <c r="V88" s="41"/>
      <c r="W88" s="41">
        <v>0</v>
      </c>
      <c r="X88" s="41">
        <v>688</v>
      </c>
      <c r="Y88" s="41">
        <v>490</v>
      </c>
      <c r="Z88" s="41">
        <v>71.22</v>
      </c>
      <c r="AA88" s="41">
        <v>688</v>
      </c>
      <c r="AB88" s="41">
        <v>490</v>
      </c>
      <c r="AC88" s="41">
        <v>71.22</v>
      </c>
      <c r="AD88" s="41"/>
      <c r="AE88" s="41"/>
      <c r="AF88" s="41">
        <v>0</v>
      </c>
      <c r="AG88" s="41">
        <v>422</v>
      </c>
      <c r="AH88" s="41">
        <v>312</v>
      </c>
      <c r="AI88" s="41">
        <v>73.93</v>
      </c>
      <c r="AJ88" s="41">
        <v>422</v>
      </c>
      <c r="AK88" s="41">
        <v>312</v>
      </c>
      <c r="AL88" s="41">
        <v>73.93</v>
      </c>
      <c r="AM88" s="41"/>
      <c r="AN88" s="41"/>
      <c r="AO88" s="41">
        <v>0</v>
      </c>
      <c r="AP88" s="41">
        <v>3610</v>
      </c>
      <c r="AQ88" s="41">
        <v>2739</v>
      </c>
      <c r="AR88" s="41">
        <v>75.87</v>
      </c>
      <c r="AS88" s="41">
        <v>3610</v>
      </c>
      <c r="AT88" s="41">
        <v>2739</v>
      </c>
      <c r="AU88" s="41">
        <v>75.87</v>
      </c>
    </row>
    <row r="89" spans="1:47" ht="12.75">
      <c r="A89" s="41">
        <v>16</v>
      </c>
      <c r="B89" s="41" t="s">
        <v>106</v>
      </c>
      <c r="C89" s="41">
        <v>399</v>
      </c>
      <c r="D89" s="41">
        <v>312</v>
      </c>
      <c r="E89" s="41">
        <v>78.19</v>
      </c>
      <c r="F89" s="41">
        <v>585</v>
      </c>
      <c r="G89" s="41">
        <v>490</v>
      </c>
      <c r="H89" s="41">
        <v>83.76</v>
      </c>
      <c r="I89" s="41">
        <v>984</v>
      </c>
      <c r="J89" s="41">
        <v>802</v>
      </c>
      <c r="K89" s="41">
        <v>81.5</v>
      </c>
      <c r="L89" s="41">
        <v>259</v>
      </c>
      <c r="M89" s="41">
        <v>178</v>
      </c>
      <c r="N89" s="41">
        <v>68.72</v>
      </c>
      <c r="O89" s="41">
        <v>493</v>
      </c>
      <c r="P89" s="41">
        <v>354</v>
      </c>
      <c r="Q89" s="41">
        <v>71.8</v>
      </c>
      <c r="R89" s="41">
        <v>752</v>
      </c>
      <c r="S89" s="41">
        <v>532</v>
      </c>
      <c r="T89" s="41">
        <v>70.74</v>
      </c>
      <c r="U89" s="41">
        <v>191</v>
      </c>
      <c r="V89" s="41">
        <v>143</v>
      </c>
      <c r="W89" s="41">
        <v>74.86</v>
      </c>
      <c r="X89" s="41">
        <v>374</v>
      </c>
      <c r="Y89" s="41">
        <v>234</v>
      </c>
      <c r="Z89" s="41">
        <v>62.56</v>
      </c>
      <c r="AA89" s="41">
        <v>565</v>
      </c>
      <c r="AB89" s="41">
        <v>377</v>
      </c>
      <c r="AC89" s="41">
        <v>66.72</v>
      </c>
      <c r="AD89" s="41">
        <v>230</v>
      </c>
      <c r="AE89" s="41">
        <v>136</v>
      </c>
      <c r="AF89" s="41">
        <v>59.13</v>
      </c>
      <c r="AG89" s="41">
        <v>546</v>
      </c>
      <c r="AH89" s="41">
        <v>344</v>
      </c>
      <c r="AI89" s="41">
        <v>63</v>
      </c>
      <c r="AJ89" s="41">
        <v>776</v>
      </c>
      <c r="AK89" s="41">
        <v>480</v>
      </c>
      <c r="AL89" s="41">
        <v>61.85</v>
      </c>
      <c r="AM89" s="41">
        <v>1079</v>
      </c>
      <c r="AN89" s="41">
        <v>769</v>
      </c>
      <c r="AO89" s="41">
        <v>71.26</v>
      </c>
      <c r="AP89" s="41">
        <v>1998</v>
      </c>
      <c r="AQ89" s="41">
        <v>1422</v>
      </c>
      <c r="AR89" s="41">
        <v>71.17</v>
      </c>
      <c r="AS89" s="41">
        <v>3077</v>
      </c>
      <c r="AT89" s="41">
        <v>2191</v>
      </c>
      <c r="AU89" s="41">
        <v>71.2</v>
      </c>
    </row>
    <row r="90" spans="1:47" ht="12.75">
      <c r="A90" s="41">
        <v>17</v>
      </c>
      <c r="B90" s="41" t="s">
        <v>98</v>
      </c>
      <c r="C90" s="41">
        <v>1436</v>
      </c>
      <c r="D90" s="41">
        <v>885</v>
      </c>
      <c r="E90" s="41">
        <v>61.62</v>
      </c>
      <c r="F90" s="41">
        <v>1884</v>
      </c>
      <c r="G90" s="41">
        <v>1178</v>
      </c>
      <c r="H90" s="41">
        <v>62.52</v>
      </c>
      <c r="I90" s="41">
        <v>3320</v>
      </c>
      <c r="J90" s="41">
        <v>2063</v>
      </c>
      <c r="K90" s="41">
        <v>62.13</v>
      </c>
      <c r="L90" s="41">
        <v>1900</v>
      </c>
      <c r="M90" s="41">
        <v>1202</v>
      </c>
      <c r="N90" s="41">
        <v>63.26</v>
      </c>
      <c r="O90" s="41">
        <v>2693</v>
      </c>
      <c r="P90" s="41">
        <v>1832</v>
      </c>
      <c r="Q90" s="41">
        <v>68.02</v>
      </c>
      <c r="R90" s="41">
        <v>4593</v>
      </c>
      <c r="S90" s="41">
        <v>3034</v>
      </c>
      <c r="T90" s="41">
        <v>66.05</v>
      </c>
      <c r="U90" s="41">
        <v>1363</v>
      </c>
      <c r="V90" s="41">
        <v>903</v>
      </c>
      <c r="W90" s="41">
        <v>66.25</v>
      </c>
      <c r="X90" s="41">
        <v>2174</v>
      </c>
      <c r="Y90" s="41">
        <v>1527</v>
      </c>
      <c r="Z90" s="41">
        <v>70.23</v>
      </c>
      <c r="AA90" s="41">
        <v>3537</v>
      </c>
      <c r="AB90" s="41">
        <v>2430</v>
      </c>
      <c r="AC90" s="41">
        <v>68.7</v>
      </c>
      <c r="AD90" s="41">
        <v>1254</v>
      </c>
      <c r="AE90" s="41">
        <v>838</v>
      </c>
      <c r="AF90" s="41">
        <v>66.82</v>
      </c>
      <c r="AG90" s="41">
        <v>1328</v>
      </c>
      <c r="AH90" s="41">
        <v>865</v>
      </c>
      <c r="AI90" s="41">
        <v>65.13</v>
      </c>
      <c r="AJ90" s="41">
        <v>2582</v>
      </c>
      <c r="AK90" s="41">
        <v>1703</v>
      </c>
      <c r="AL90" s="41">
        <v>65.95</v>
      </c>
      <c r="AM90" s="41">
        <v>5953</v>
      </c>
      <c r="AN90" s="41">
        <v>3828</v>
      </c>
      <c r="AO90" s="41">
        <v>64.3</v>
      </c>
      <c r="AP90" s="41">
        <v>8079</v>
      </c>
      <c r="AQ90" s="41">
        <v>5402</v>
      </c>
      <c r="AR90" s="41">
        <v>66.86</v>
      </c>
      <c r="AS90" s="41">
        <v>14032</v>
      </c>
      <c r="AT90" s="41">
        <v>9230</v>
      </c>
      <c r="AU90" s="41">
        <v>65.77</v>
      </c>
    </row>
    <row r="91" spans="1:47" ht="12.75">
      <c r="A91" s="41">
        <v>18</v>
      </c>
      <c r="B91" s="41" t="s">
        <v>61</v>
      </c>
      <c r="C91" s="41">
        <v>3023</v>
      </c>
      <c r="D91" s="41">
        <v>1880</v>
      </c>
      <c r="E91" s="41">
        <v>62.18</v>
      </c>
      <c r="F91" s="41">
        <v>3743</v>
      </c>
      <c r="G91" s="41">
        <v>2287</v>
      </c>
      <c r="H91" s="41">
        <v>61.1</v>
      </c>
      <c r="I91" s="41">
        <v>6766</v>
      </c>
      <c r="J91" s="41">
        <v>4167</v>
      </c>
      <c r="K91" s="41">
        <v>61.58</v>
      </c>
      <c r="L91" s="41">
        <v>3838</v>
      </c>
      <c r="M91" s="41">
        <v>2297</v>
      </c>
      <c r="N91" s="41">
        <v>59.84</v>
      </c>
      <c r="O91" s="41">
        <v>5349</v>
      </c>
      <c r="P91" s="41">
        <v>3094</v>
      </c>
      <c r="Q91" s="41">
        <v>57.84</v>
      </c>
      <c r="R91" s="41">
        <v>9187</v>
      </c>
      <c r="S91" s="41">
        <v>5391</v>
      </c>
      <c r="T91" s="41">
        <v>58.68</v>
      </c>
      <c r="U91" s="41">
        <v>3714</v>
      </c>
      <c r="V91" s="41">
        <v>2225</v>
      </c>
      <c r="W91" s="41">
        <v>59.9</v>
      </c>
      <c r="X91" s="41">
        <v>4517</v>
      </c>
      <c r="Y91" s="41">
        <v>2567</v>
      </c>
      <c r="Z91" s="41">
        <v>56.82</v>
      </c>
      <c r="AA91" s="41">
        <v>8231</v>
      </c>
      <c r="AB91" s="41">
        <v>4792</v>
      </c>
      <c r="AC91" s="41">
        <v>58.21</v>
      </c>
      <c r="AD91" s="41">
        <v>3272</v>
      </c>
      <c r="AE91" s="41">
        <v>1938</v>
      </c>
      <c r="AF91" s="41">
        <v>59.22</v>
      </c>
      <c r="AG91" s="41">
        <v>3412</v>
      </c>
      <c r="AH91" s="41">
        <v>1891</v>
      </c>
      <c r="AI91" s="41">
        <v>55.42</v>
      </c>
      <c r="AJ91" s="41">
        <v>6684</v>
      </c>
      <c r="AK91" s="41">
        <v>3829</v>
      </c>
      <c r="AL91" s="41">
        <v>57.28</v>
      </c>
      <c r="AM91" s="41">
        <v>13847</v>
      </c>
      <c r="AN91" s="41">
        <v>8340</v>
      </c>
      <c r="AO91" s="41">
        <v>60.22</v>
      </c>
      <c r="AP91" s="41">
        <v>17021</v>
      </c>
      <c r="AQ91" s="41">
        <v>9839</v>
      </c>
      <c r="AR91" s="41">
        <v>57.8</v>
      </c>
      <c r="AS91" s="41">
        <v>30868</v>
      </c>
      <c r="AT91" s="41">
        <v>18179</v>
      </c>
      <c r="AU91" s="41">
        <v>58.89</v>
      </c>
    </row>
    <row r="92" spans="1:47" ht="12.75">
      <c r="A92" s="41">
        <v>19</v>
      </c>
      <c r="B92" s="41" t="s">
        <v>37</v>
      </c>
      <c r="C92" s="41">
        <v>26624</v>
      </c>
      <c r="D92" s="41">
        <v>22659</v>
      </c>
      <c r="E92" s="41">
        <v>85.1</v>
      </c>
      <c r="F92" s="41">
        <v>68665</v>
      </c>
      <c r="G92" s="41">
        <v>57191</v>
      </c>
      <c r="H92" s="41">
        <v>83.28</v>
      </c>
      <c r="I92" s="41">
        <v>95289</v>
      </c>
      <c r="J92" s="41">
        <v>79850</v>
      </c>
      <c r="K92" s="41">
        <v>83.79</v>
      </c>
      <c r="L92" s="41">
        <v>40340</v>
      </c>
      <c r="M92" s="41">
        <v>33646</v>
      </c>
      <c r="N92" s="41">
        <v>83.4</v>
      </c>
      <c r="O92" s="41">
        <v>114684</v>
      </c>
      <c r="P92" s="41">
        <v>92160</v>
      </c>
      <c r="Q92" s="41">
        <v>80.35</v>
      </c>
      <c r="R92" s="41">
        <v>155024</v>
      </c>
      <c r="S92" s="41">
        <v>125806</v>
      </c>
      <c r="T92" s="41">
        <v>81.15</v>
      </c>
      <c r="U92" s="41">
        <v>44441</v>
      </c>
      <c r="V92" s="41">
        <v>36644</v>
      </c>
      <c r="W92" s="41">
        <v>82.45</v>
      </c>
      <c r="X92" s="41">
        <v>113821</v>
      </c>
      <c r="Y92" s="41">
        <v>91426</v>
      </c>
      <c r="Z92" s="41">
        <v>80.32</v>
      </c>
      <c r="AA92" s="41">
        <v>158262</v>
      </c>
      <c r="AB92" s="41">
        <v>128070</v>
      </c>
      <c r="AC92" s="41">
        <v>80.92</v>
      </c>
      <c r="AD92" s="41">
        <v>64617</v>
      </c>
      <c r="AE92" s="41">
        <v>53730</v>
      </c>
      <c r="AF92" s="41">
        <v>83.15</v>
      </c>
      <c r="AG92" s="41">
        <v>127704</v>
      </c>
      <c r="AH92" s="41">
        <v>105035</v>
      </c>
      <c r="AI92" s="41">
        <v>82.24</v>
      </c>
      <c r="AJ92" s="41">
        <v>192321</v>
      </c>
      <c r="AK92" s="41">
        <v>158765</v>
      </c>
      <c r="AL92" s="41">
        <v>82.55</v>
      </c>
      <c r="AM92" s="41">
        <v>176022</v>
      </c>
      <c r="AN92" s="41">
        <v>146679</v>
      </c>
      <c r="AO92" s="41">
        <v>83.32</v>
      </c>
      <c r="AP92" s="41">
        <v>424874</v>
      </c>
      <c r="AQ92" s="41">
        <v>345812</v>
      </c>
      <c r="AR92" s="41">
        <v>81.39</v>
      </c>
      <c r="AS92" s="41">
        <v>600896</v>
      </c>
      <c r="AT92" s="41">
        <v>492491</v>
      </c>
      <c r="AU92" s="41">
        <v>81.95</v>
      </c>
    </row>
    <row r="93" spans="1:47" ht="12.75">
      <c r="A93" s="41">
        <v>20</v>
      </c>
      <c r="B93" s="41" t="s">
        <v>89</v>
      </c>
      <c r="C93" s="41">
        <v>25</v>
      </c>
      <c r="D93" s="41">
        <v>19</v>
      </c>
      <c r="E93" s="41">
        <v>76</v>
      </c>
      <c r="F93" s="41">
        <v>63</v>
      </c>
      <c r="G93" s="41">
        <v>48</v>
      </c>
      <c r="H93" s="41">
        <v>76.19</v>
      </c>
      <c r="I93" s="41">
        <v>88</v>
      </c>
      <c r="J93" s="41">
        <v>67</v>
      </c>
      <c r="K93" s="41">
        <v>76.13</v>
      </c>
      <c r="L93" s="41">
        <v>98</v>
      </c>
      <c r="M93" s="41">
        <v>70</v>
      </c>
      <c r="N93" s="41">
        <v>71.42</v>
      </c>
      <c r="O93" s="41">
        <v>238</v>
      </c>
      <c r="P93" s="41">
        <v>181</v>
      </c>
      <c r="Q93" s="41">
        <v>76.05</v>
      </c>
      <c r="R93" s="41">
        <v>336</v>
      </c>
      <c r="S93" s="41">
        <v>251</v>
      </c>
      <c r="T93" s="41">
        <v>74.7</v>
      </c>
      <c r="U93" s="41">
        <v>99</v>
      </c>
      <c r="V93" s="41">
        <v>73</v>
      </c>
      <c r="W93" s="41">
        <v>73.73</v>
      </c>
      <c r="X93" s="41">
        <v>270</v>
      </c>
      <c r="Y93" s="41">
        <v>185</v>
      </c>
      <c r="Z93" s="41">
        <v>68.51</v>
      </c>
      <c r="AA93" s="41">
        <v>369</v>
      </c>
      <c r="AB93" s="41">
        <v>258</v>
      </c>
      <c r="AC93" s="41">
        <v>69.91</v>
      </c>
      <c r="AD93" s="41">
        <v>90</v>
      </c>
      <c r="AE93" s="41">
        <v>70</v>
      </c>
      <c r="AF93" s="41">
        <v>77.77</v>
      </c>
      <c r="AG93" s="41">
        <v>211</v>
      </c>
      <c r="AH93" s="41">
        <v>141</v>
      </c>
      <c r="AI93" s="41">
        <v>66.82</v>
      </c>
      <c r="AJ93" s="41">
        <v>301</v>
      </c>
      <c r="AK93" s="41">
        <v>211</v>
      </c>
      <c r="AL93" s="41">
        <v>70.09</v>
      </c>
      <c r="AM93" s="41">
        <v>312</v>
      </c>
      <c r="AN93" s="41">
        <v>232</v>
      </c>
      <c r="AO93" s="41">
        <v>74.35</v>
      </c>
      <c r="AP93" s="41">
        <v>782</v>
      </c>
      <c r="AQ93" s="41">
        <v>555</v>
      </c>
      <c r="AR93" s="41">
        <v>70.97</v>
      </c>
      <c r="AS93" s="41">
        <v>1094</v>
      </c>
      <c r="AT93" s="41">
        <v>787</v>
      </c>
      <c r="AU93" s="41">
        <v>71.93</v>
      </c>
    </row>
    <row r="94" spans="1:47" ht="12.75">
      <c r="A94" s="41">
        <v>21</v>
      </c>
      <c r="B94" s="41" t="s">
        <v>58</v>
      </c>
      <c r="C94" s="41">
        <v>2518</v>
      </c>
      <c r="D94" s="41">
        <v>2002</v>
      </c>
      <c r="E94" s="41">
        <v>79.5</v>
      </c>
      <c r="F94" s="41">
        <v>7719</v>
      </c>
      <c r="G94" s="41">
        <v>5902</v>
      </c>
      <c r="H94" s="41">
        <v>76.46</v>
      </c>
      <c r="I94" s="41">
        <v>10237</v>
      </c>
      <c r="J94" s="41">
        <v>7904</v>
      </c>
      <c r="K94" s="41">
        <v>77.21</v>
      </c>
      <c r="L94" s="41">
        <v>6273</v>
      </c>
      <c r="M94" s="41">
        <v>4868</v>
      </c>
      <c r="N94" s="41">
        <v>77.6</v>
      </c>
      <c r="O94" s="41">
        <v>26581</v>
      </c>
      <c r="P94" s="41">
        <v>19992</v>
      </c>
      <c r="Q94" s="41">
        <v>75.21</v>
      </c>
      <c r="R94" s="41">
        <v>32854</v>
      </c>
      <c r="S94" s="41">
        <v>24860</v>
      </c>
      <c r="T94" s="41">
        <v>75.66</v>
      </c>
      <c r="U94" s="41">
        <v>4092</v>
      </c>
      <c r="V94" s="41">
        <v>3008</v>
      </c>
      <c r="W94" s="41">
        <v>73.5</v>
      </c>
      <c r="X94" s="41">
        <v>13835</v>
      </c>
      <c r="Y94" s="41">
        <v>9900</v>
      </c>
      <c r="Z94" s="41">
        <v>71.55</v>
      </c>
      <c r="AA94" s="41">
        <v>17927</v>
      </c>
      <c r="AB94" s="41">
        <v>12908</v>
      </c>
      <c r="AC94" s="41">
        <v>72</v>
      </c>
      <c r="AD94" s="41">
        <v>2774</v>
      </c>
      <c r="AE94" s="41">
        <v>2004</v>
      </c>
      <c r="AF94" s="41">
        <v>72.24</v>
      </c>
      <c r="AG94" s="41">
        <v>6732</v>
      </c>
      <c r="AH94" s="41">
        <v>4571</v>
      </c>
      <c r="AI94" s="41">
        <v>67.89</v>
      </c>
      <c r="AJ94" s="41">
        <v>9506</v>
      </c>
      <c r="AK94" s="41">
        <v>6575</v>
      </c>
      <c r="AL94" s="41">
        <v>69.16</v>
      </c>
      <c r="AM94" s="41">
        <v>15657</v>
      </c>
      <c r="AN94" s="41">
        <v>11882</v>
      </c>
      <c r="AO94" s="41">
        <v>75.88</v>
      </c>
      <c r="AP94" s="41">
        <v>54867</v>
      </c>
      <c r="AQ94" s="41">
        <v>40365</v>
      </c>
      <c r="AR94" s="41">
        <v>73.56</v>
      </c>
      <c r="AS94" s="41">
        <v>70524</v>
      </c>
      <c r="AT94" s="41">
        <v>52247</v>
      </c>
      <c r="AU94" s="41">
        <v>74.08</v>
      </c>
    </row>
    <row r="95" spans="1:47" ht="12.75">
      <c r="A95" s="41">
        <v>22</v>
      </c>
      <c r="B95" s="41" t="s">
        <v>90</v>
      </c>
      <c r="C95" s="41">
        <v>16762</v>
      </c>
      <c r="D95" s="41">
        <v>11988</v>
      </c>
      <c r="E95" s="41">
        <v>71.51</v>
      </c>
      <c r="F95" s="41">
        <v>58566</v>
      </c>
      <c r="G95" s="41">
        <v>39341</v>
      </c>
      <c r="H95" s="41">
        <v>67.17</v>
      </c>
      <c r="I95" s="41">
        <v>75328</v>
      </c>
      <c r="J95" s="41">
        <v>51329</v>
      </c>
      <c r="K95" s="41">
        <v>68.14</v>
      </c>
      <c r="L95" s="41">
        <v>37502</v>
      </c>
      <c r="M95" s="41">
        <v>26738</v>
      </c>
      <c r="N95" s="41">
        <v>71.29</v>
      </c>
      <c r="O95" s="41">
        <v>191807</v>
      </c>
      <c r="P95" s="41">
        <v>131941</v>
      </c>
      <c r="Q95" s="41">
        <v>68.78</v>
      </c>
      <c r="R95" s="41">
        <v>229309</v>
      </c>
      <c r="S95" s="41">
        <v>158679</v>
      </c>
      <c r="T95" s="41">
        <v>69.19</v>
      </c>
      <c r="U95" s="41">
        <v>32233</v>
      </c>
      <c r="V95" s="41">
        <v>22805</v>
      </c>
      <c r="W95" s="41">
        <v>70.75</v>
      </c>
      <c r="X95" s="41">
        <v>161060</v>
      </c>
      <c r="Y95" s="41">
        <v>111241</v>
      </c>
      <c r="Z95" s="41">
        <v>69.06</v>
      </c>
      <c r="AA95" s="41">
        <v>193293</v>
      </c>
      <c r="AB95" s="41">
        <v>134046</v>
      </c>
      <c r="AC95" s="41">
        <v>69.34</v>
      </c>
      <c r="AD95" s="41">
        <v>13011</v>
      </c>
      <c r="AE95" s="41">
        <v>9088</v>
      </c>
      <c r="AF95" s="41">
        <v>69.84</v>
      </c>
      <c r="AG95" s="41">
        <v>55291</v>
      </c>
      <c r="AH95" s="41">
        <v>37508</v>
      </c>
      <c r="AI95" s="41">
        <v>67.83</v>
      </c>
      <c r="AJ95" s="41">
        <v>68302</v>
      </c>
      <c r="AK95" s="41">
        <v>46596</v>
      </c>
      <c r="AL95" s="41">
        <v>68.22</v>
      </c>
      <c r="AM95" s="41">
        <v>99508</v>
      </c>
      <c r="AN95" s="41">
        <v>70619</v>
      </c>
      <c r="AO95" s="41">
        <v>70.96</v>
      </c>
      <c r="AP95" s="41">
        <v>466724</v>
      </c>
      <c r="AQ95" s="41">
        <v>320031</v>
      </c>
      <c r="AR95" s="41">
        <v>68.56</v>
      </c>
      <c r="AS95" s="41">
        <v>566232</v>
      </c>
      <c r="AT95" s="41">
        <v>390650</v>
      </c>
      <c r="AU95" s="41">
        <v>68.99</v>
      </c>
    </row>
    <row r="96" spans="1:47" ht="12.75">
      <c r="A96" s="41">
        <v>23</v>
      </c>
      <c r="B96" s="41" t="s">
        <v>63</v>
      </c>
      <c r="C96" s="41">
        <v>119</v>
      </c>
      <c r="D96" s="41">
        <v>77</v>
      </c>
      <c r="E96" s="41">
        <v>64.7</v>
      </c>
      <c r="F96" s="41">
        <v>280</v>
      </c>
      <c r="G96" s="41">
        <v>201</v>
      </c>
      <c r="H96" s="41">
        <v>71.78</v>
      </c>
      <c r="I96" s="41">
        <v>399</v>
      </c>
      <c r="J96" s="41">
        <v>278</v>
      </c>
      <c r="K96" s="41">
        <v>69.67</v>
      </c>
      <c r="L96" s="41">
        <v>166</v>
      </c>
      <c r="M96" s="41">
        <v>113</v>
      </c>
      <c r="N96" s="41">
        <v>68.07</v>
      </c>
      <c r="O96" s="41">
        <v>434</v>
      </c>
      <c r="P96" s="41">
        <v>281</v>
      </c>
      <c r="Q96" s="41">
        <v>64.74</v>
      </c>
      <c r="R96" s="41">
        <v>600</v>
      </c>
      <c r="S96" s="41">
        <v>394</v>
      </c>
      <c r="T96" s="41">
        <v>65.66</v>
      </c>
      <c r="U96" s="41">
        <v>134</v>
      </c>
      <c r="V96" s="41">
        <v>91</v>
      </c>
      <c r="W96" s="41">
        <v>67.91</v>
      </c>
      <c r="X96" s="41">
        <v>400</v>
      </c>
      <c r="Y96" s="41">
        <v>259</v>
      </c>
      <c r="Z96" s="41">
        <v>64.75</v>
      </c>
      <c r="AA96" s="41">
        <v>534</v>
      </c>
      <c r="AB96" s="41">
        <v>350</v>
      </c>
      <c r="AC96" s="41">
        <v>65.54</v>
      </c>
      <c r="AD96" s="41">
        <v>345</v>
      </c>
      <c r="AE96" s="41">
        <v>214</v>
      </c>
      <c r="AF96" s="41">
        <v>62.02</v>
      </c>
      <c r="AG96" s="41">
        <v>639</v>
      </c>
      <c r="AH96" s="41">
        <v>378</v>
      </c>
      <c r="AI96" s="41">
        <v>59.15</v>
      </c>
      <c r="AJ96" s="41">
        <v>984</v>
      </c>
      <c r="AK96" s="41">
        <v>592</v>
      </c>
      <c r="AL96" s="41">
        <v>60.16</v>
      </c>
      <c r="AM96" s="41">
        <v>764</v>
      </c>
      <c r="AN96" s="41">
        <v>495</v>
      </c>
      <c r="AO96" s="41">
        <v>64.79</v>
      </c>
      <c r="AP96" s="41">
        <v>1753</v>
      </c>
      <c r="AQ96" s="41">
        <v>1119</v>
      </c>
      <c r="AR96" s="41">
        <v>63.83</v>
      </c>
      <c r="AS96" s="41">
        <v>2517</v>
      </c>
      <c r="AT96" s="41">
        <v>1614</v>
      </c>
      <c r="AU96" s="41">
        <v>64.12</v>
      </c>
    </row>
    <row r="97" spans="1:47" ht="12.75">
      <c r="A97" s="41">
        <v>24</v>
      </c>
      <c r="B97" s="41" t="s">
        <v>64</v>
      </c>
      <c r="C97" s="41">
        <v>72085</v>
      </c>
      <c r="D97" s="41">
        <v>56942</v>
      </c>
      <c r="E97" s="41">
        <v>78.99</v>
      </c>
      <c r="F97" s="41">
        <v>85125</v>
      </c>
      <c r="G97" s="41">
        <v>67194</v>
      </c>
      <c r="H97" s="41">
        <v>78.93</v>
      </c>
      <c r="I97" s="41">
        <v>157210</v>
      </c>
      <c r="J97" s="41">
        <v>124136</v>
      </c>
      <c r="K97" s="41">
        <v>78.96</v>
      </c>
      <c r="L97" s="41">
        <v>85781</v>
      </c>
      <c r="M97" s="41">
        <v>67161</v>
      </c>
      <c r="N97" s="41">
        <v>78.29</v>
      </c>
      <c r="O97" s="41">
        <v>153770</v>
      </c>
      <c r="P97" s="41">
        <v>119344</v>
      </c>
      <c r="Q97" s="41">
        <v>77.61</v>
      </c>
      <c r="R97" s="41">
        <v>239551</v>
      </c>
      <c r="S97" s="41">
        <v>186505</v>
      </c>
      <c r="T97" s="41">
        <v>77.85</v>
      </c>
      <c r="U97" s="41">
        <v>48825</v>
      </c>
      <c r="V97" s="41">
        <v>38517</v>
      </c>
      <c r="W97" s="41">
        <v>78.88</v>
      </c>
      <c r="X97" s="41">
        <v>88082</v>
      </c>
      <c r="Y97" s="41">
        <v>69028</v>
      </c>
      <c r="Z97" s="41">
        <v>78.36</v>
      </c>
      <c r="AA97" s="41">
        <v>136907</v>
      </c>
      <c r="AB97" s="41">
        <v>107545</v>
      </c>
      <c r="AC97" s="41">
        <v>78.55</v>
      </c>
      <c r="AD97" s="41">
        <v>40759</v>
      </c>
      <c r="AE97" s="41">
        <v>29398</v>
      </c>
      <c r="AF97" s="41">
        <v>72.12</v>
      </c>
      <c r="AG97" s="41">
        <v>62687</v>
      </c>
      <c r="AH97" s="41">
        <v>46262</v>
      </c>
      <c r="AI97" s="41">
        <v>73.79</v>
      </c>
      <c r="AJ97" s="41">
        <v>103446</v>
      </c>
      <c r="AK97" s="41">
        <v>75660</v>
      </c>
      <c r="AL97" s="41">
        <v>73.13</v>
      </c>
      <c r="AM97" s="41">
        <v>247450</v>
      </c>
      <c r="AN97" s="41">
        <v>192018</v>
      </c>
      <c r="AO97" s="41">
        <v>77.59</v>
      </c>
      <c r="AP97" s="41">
        <v>389664</v>
      </c>
      <c r="AQ97" s="41">
        <v>301828</v>
      </c>
      <c r="AR97" s="41">
        <v>77.45</v>
      </c>
      <c r="AS97" s="41">
        <v>637114</v>
      </c>
      <c r="AT97" s="41">
        <v>493846</v>
      </c>
      <c r="AU97" s="41">
        <v>77.51</v>
      </c>
    </row>
    <row r="98" spans="1:47" ht="12.75">
      <c r="A98" s="41">
        <v>25</v>
      </c>
      <c r="B98" s="41" t="s">
        <v>91</v>
      </c>
      <c r="C98" s="41">
        <v>1559</v>
      </c>
      <c r="D98" s="41">
        <v>1142</v>
      </c>
      <c r="E98" s="41">
        <v>73.25</v>
      </c>
      <c r="F98" s="41">
        <v>3772</v>
      </c>
      <c r="G98" s="41">
        <v>2729</v>
      </c>
      <c r="H98" s="41">
        <v>72.34</v>
      </c>
      <c r="I98" s="41">
        <v>5331</v>
      </c>
      <c r="J98" s="41">
        <v>3871</v>
      </c>
      <c r="K98" s="41">
        <v>72.61</v>
      </c>
      <c r="L98" s="41">
        <v>1827</v>
      </c>
      <c r="M98" s="41">
        <v>1277</v>
      </c>
      <c r="N98" s="41">
        <v>69.89</v>
      </c>
      <c r="O98" s="41">
        <v>7708</v>
      </c>
      <c r="P98" s="41">
        <v>5110</v>
      </c>
      <c r="Q98" s="41">
        <v>66.29</v>
      </c>
      <c r="R98" s="41">
        <v>9535</v>
      </c>
      <c r="S98" s="41">
        <v>6387</v>
      </c>
      <c r="T98" s="41">
        <v>66.98</v>
      </c>
      <c r="U98" s="41">
        <v>1715</v>
      </c>
      <c r="V98" s="41">
        <v>1157</v>
      </c>
      <c r="W98" s="41">
        <v>67.46</v>
      </c>
      <c r="X98" s="41">
        <v>7860</v>
      </c>
      <c r="Y98" s="41">
        <v>4913</v>
      </c>
      <c r="Z98" s="41">
        <v>62.5</v>
      </c>
      <c r="AA98" s="41">
        <v>9575</v>
      </c>
      <c r="AB98" s="41">
        <v>6070</v>
      </c>
      <c r="AC98" s="41">
        <v>63.39</v>
      </c>
      <c r="AD98" s="41">
        <v>2387</v>
      </c>
      <c r="AE98" s="41">
        <v>1613</v>
      </c>
      <c r="AF98" s="41">
        <v>67.57</v>
      </c>
      <c r="AG98" s="41">
        <v>8992</v>
      </c>
      <c r="AH98" s="41">
        <v>5348</v>
      </c>
      <c r="AI98" s="41">
        <v>59.47</v>
      </c>
      <c r="AJ98" s="41">
        <v>11379</v>
      </c>
      <c r="AK98" s="41">
        <v>6961</v>
      </c>
      <c r="AL98" s="41">
        <v>61.17</v>
      </c>
      <c r="AM98" s="41">
        <v>7488</v>
      </c>
      <c r="AN98" s="41">
        <v>5189</v>
      </c>
      <c r="AO98" s="41">
        <v>69.29</v>
      </c>
      <c r="AP98" s="41">
        <v>28332</v>
      </c>
      <c r="AQ98" s="41">
        <v>18100</v>
      </c>
      <c r="AR98" s="41">
        <v>63.88</v>
      </c>
      <c r="AS98" s="41">
        <v>35820</v>
      </c>
      <c r="AT98" s="41">
        <v>23289</v>
      </c>
      <c r="AU98" s="41">
        <v>65.01</v>
      </c>
    </row>
    <row r="99" spans="1:47" ht="12.75">
      <c r="A99" s="41">
        <v>26</v>
      </c>
      <c r="B99" s="41" t="s">
        <v>65</v>
      </c>
      <c r="C99" s="41">
        <v>17300</v>
      </c>
      <c r="D99" s="41">
        <v>10954</v>
      </c>
      <c r="E99" s="41">
        <v>63.31</v>
      </c>
      <c r="F99" s="41">
        <v>35540</v>
      </c>
      <c r="G99" s="41">
        <v>22366</v>
      </c>
      <c r="H99" s="41">
        <v>62.93</v>
      </c>
      <c r="I99" s="41">
        <v>52840</v>
      </c>
      <c r="J99" s="41">
        <v>33320</v>
      </c>
      <c r="K99" s="41">
        <v>63.05</v>
      </c>
      <c r="L99" s="41">
        <v>22803</v>
      </c>
      <c r="M99" s="41">
        <v>13925</v>
      </c>
      <c r="N99" s="41">
        <v>61.06</v>
      </c>
      <c r="O99" s="41">
        <v>66137</v>
      </c>
      <c r="P99" s="41">
        <v>40172</v>
      </c>
      <c r="Q99" s="41">
        <v>60.74</v>
      </c>
      <c r="R99" s="41">
        <v>88940</v>
      </c>
      <c r="S99" s="41">
        <v>54097</v>
      </c>
      <c r="T99" s="41">
        <v>60.82</v>
      </c>
      <c r="U99" s="41">
        <v>17334</v>
      </c>
      <c r="V99" s="41">
        <v>10301</v>
      </c>
      <c r="W99" s="41">
        <v>59.42</v>
      </c>
      <c r="X99" s="41">
        <v>48315</v>
      </c>
      <c r="Y99" s="41">
        <v>28638</v>
      </c>
      <c r="Z99" s="41">
        <v>59.27</v>
      </c>
      <c r="AA99" s="41">
        <v>65649</v>
      </c>
      <c r="AB99" s="41">
        <v>38939</v>
      </c>
      <c r="AC99" s="41">
        <v>59.31</v>
      </c>
      <c r="AD99" s="41">
        <v>9178</v>
      </c>
      <c r="AE99" s="41">
        <v>5185</v>
      </c>
      <c r="AF99" s="41">
        <v>56.49</v>
      </c>
      <c r="AG99" s="41">
        <v>19345</v>
      </c>
      <c r="AH99" s="41">
        <v>10977</v>
      </c>
      <c r="AI99" s="41">
        <v>56.74</v>
      </c>
      <c r="AJ99" s="41">
        <v>28523</v>
      </c>
      <c r="AK99" s="41">
        <v>16162</v>
      </c>
      <c r="AL99" s="41">
        <v>56.66</v>
      </c>
      <c r="AM99" s="41">
        <v>66615</v>
      </c>
      <c r="AN99" s="41">
        <v>40365</v>
      </c>
      <c r="AO99" s="41">
        <v>60.59</v>
      </c>
      <c r="AP99" s="41">
        <v>169337</v>
      </c>
      <c r="AQ99" s="41">
        <v>102153</v>
      </c>
      <c r="AR99" s="41">
        <v>60.32</v>
      </c>
      <c r="AS99" s="41">
        <v>235952</v>
      </c>
      <c r="AT99" s="41">
        <v>142518</v>
      </c>
      <c r="AU99" s="41">
        <v>60.4</v>
      </c>
    </row>
    <row r="100" spans="1:47" ht="12.75">
      <c r="A100" s="41"/>
      <c r="B100" s="41" t="s">
        <v>18</v>
      </c>
      <c r="C100" s="41">
        <v>226202</v>
      </c>
      <c r="D100" s="41">
        <v>172198</v>
      </c>
      <c r="E100" s="41">
        <v>76.12</v>
      </c>
      <c r="F100" s="41">
        <v>461522</v>
      </c>
      <c r="G100" s="41">
        <v>350352</v>
      </c>
      <c r="H100" s="41">
        <v>75.91</v>
      </c>
      <c r="I100" s="90">
        <v>687724</v>
      </c>
      <c r="J100" s="90">
        <v>522550</v>
      </c>
      <c r="K100" s="90">
        <v>75.98</v>
      </c>
      <c r="L100" s="41">
        <v>348395</v>
      </c>
      <c r="M100" s="41">
        <v>260147</v>
      </c>
      <c r="N100" s="41">
        <v>74.67</v>
      </c>
      <c r="O100" s="41">
        <f>991521+1604</f>
        <v>993125</v>
      </c>
      <c r="P100" s="41">
        <v>731858</v>
      </c>
      <c r="Q100" s="41">
        <v>73.81</v>
      </c>
      <c r="R100" s="90">
        <f>1339916+1604</f>
        <v>1341520</v>
      </c>
      <c r="S100" s="90">
        <v>992005</v>
      </c>
      <c r="T100" s="90">
        <v>74.03</v>
      </c>
      <c r="U100" s="41">
        <v>277368</v>
      </c>
      <c r="V100" s="41">
        <v>206063</v>
      </c>
      <c r="W100" s="41">
        <v>74.29</v>
      </c>
      <c r="X100" s="41">
        <v>758748</v>
      </c>
      <c r="Y100" s="41">
        <v>555626</v>
      </c>
      <c r="Z100" s="41">
        <v>73.22</v>
      </c>
      <c r="AA100" s="90">
        <v>1036116</v>
      </c>
      <c r="AB100" s="90">
        <v>761689</v>
      </c>
      <c r="AC100" s="90">
        <v>73.51</v>
      </c>
      <c r="AD100" s="41">
        <v>234848</v>
      </c>
      <c r="AE100" s="41">
        <v>171230</v>
      </c>
      <c r="AF100" s="41">
        <v>72.91</v>
      </c>
      <c r="AG100" s="41">
        <v>479462</v>
      </c>
      <c r="AH100" s="41">
        <v>349966</v>
      </c>
      <c r="AI100" s="41">
        <v>72.99</v>
      </c>
      <c r="AJ100" s="41">
        <v>714310</v>
      </c>
      <c r="AK100" s="41">
        <v>521196</v>
      </c>
      <c r="AL100" s="41">
        <v>72.96</v>
      </c>
      <c r="AM100" s="41">
        <v>1086813</v>
      </c>
      <c r="AN100" s="41">
        <v>809638</v>
      </c>
      <c r="AO100" s="41">
        <v>74.49</v>
      </c>
      <c r="AP100" s="41">
        <v>2691253</v>
      </c>
      <c r="AQ100" s="41">
        <v>1987802</v>
      </c>
      <c r="AR100" s="41">
        <v>73.86</v>
      </c>
      <c r="AS100" s="41">
        <v>3778066</v>
      </c>
      <c r="AT100" s="41">
        <v>2797440</v>
      </c>
      <c r="AU100" s="41">
        <v>74.04</v>
      </c>
    </row>
  </sheetData>
  <sheetProtection/>
  <mergeCells count="33">
    <mergeCell ref="AP72:AR72"/>
    <mergeCell ref="AM71:AO71"/>
    <mergeCell ref="AP71:AR71"/>
    <mergeCell ref="AS71:AU71"/>
    <mergeCell ref="L72:N72"/>
    <mergeCell ref="O72:Q72"/>
    <mergeCell ref="U72:W72"/>
    <mergeCell ref="X72:Z72"/>
    <mergeCell ref="AD72:AF72"/>
    <mergeCell ref="AG72:AI72"/>
    <mergeCell ref="AM72:AO72"/>
    <mergeCell ref="U71:W71"/>
    <mergeCell ref="X71:Z71"/>
    <mergeCell ref="AA71:AC71"/>
    <mergeCell ref="AD71:AF71"/>
    <mergeCell ref="AG71:AI71"/>
    <mergeCell ref="AJ71:AL71"/>
    <mergeCell ref="R72:T72"/>
    <mergeCell ref="AA72:AC72"/>
    <mergeCell ref="AJ72:AL72"/>
    <mergeCell ref="AS72:AU72"/>
    <mergeCell ref="C71:E71"/>
    <mergeCell ref="F71:H71"/>
    <mergeCell ref="I71:K71"/>
    <mergeCell ref="L71:N71"/>
    <mergeCell ref="O71:Q71"/>
    <mergeCell ref="R71:T71"/>
    <mergeCell ref="A3:K3"/>
    <mergeCell ref="C4:G4"/>
    <mergeCell ref="H4:M4"/>
    <mergeCell ref="C72:E72"/>
    <mergeCell ref="F72:H72"/>
    <mergeCell ref="I72:K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SKP</cp:lastModifiedBy>
  <cp:lastPrinted>2014-10-27T04:58:00Z</cp:lastPrinted>
  <dcterms:created xsi:type="dcterms:W3CDTF">2013-07-03T06:19:43Z</dcterms:created>
  <dcterms:modified xsi:type="dcterms:W3CDTF">2015-03-10T07:09:54Z</dcterms:modified>
  <cp:category/>
  <cp:version/>
  <cp:contentType/>
  <cp:contentStatus/>
</cp:coreProperties>
</file>